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DIA DOS PAIS\"/>
    </mc:Choice>
  </mc:AlternateContent>
  <xr:revisionPtr revIDLastSave="0" documentId="13_ncr:1_{1F5AF922-CDC1-48BE-BC78-25A141067ACF}" xr6:coauthVersionLast="47" xr6:coauthVersionMax="47" xr10:uidLastSave="{00000000-0000-0000-0000-000000000000}"/>
  <bookViews>
    <workbookView xWindow="-120" yWindow="-120" windowWidth="20730" windowHeight="11160" tabRatio="664" xr2:uid="{00000000-000D-0000-FFFF-FFFF00000000}"/>
  </bookViews>
  <sheets>
    <sheet name="Cota Ouro" sheetId="12" r:id="rId1"/>
    <sheet name="Cota Prata" sheetId="13" r:id="rId2"/>
    <sheet name="Cota Bronze" sheetId="14" r:id="rId3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4" l="1"/>
  <c r="J10" i="14"/>
  <c r="G14" i="12"/>
  <c r="J12" i="13"/>
  <c r="J11" i="13"/>
  <c r="J13" i="12"/>
  <c r="J12" i="12"/>
  <c r="K12" i="12" s="1"/>
  <c r="K14" i="12" s="1"/>
  <c r="K16" i="12" s="1"/>
  <c r="J9" i="14"/>
  <c r="G12" i="14"/>
  <c r="J26" i="14"/>
  <c r="J25" i="14"/>
  <c r="J24" i="14"/>
  <c r="J23" i="14"/>
  <c r="J22" i="14"/>
  <c r="J21" i="14"/>
  <c r="J20" i="14"/>
  <c r="J19" i="14"/>
  <c r="J18" i="14"/>
  <c r="G13" i="13"/>
  <c r="J10" i="13"/>
  <c r="J9" i="13"/>
  <c r="J11" i="12"/>
  <c r="J9" i="12"/>
  <c r="J10" i="12"/>
  <c r="J28" i="12"/>
  <c r="J27" i="12"/>
  <c r="J26" i="12"/>
  <c r="J25" i="12"/>
  <c r="J24" i="12"/>
  <c r="J23" i="12"/>
  <c r="J22" i="12"/>
  <c r="J21" i="12"/>
  <c r="J20" i="12"/>
  <c r="J14" i="12" l="1"/>
  <c r="J16" i="12" s="1"/>
  <c r="J17" i="12" s="1"/>
  <c r="J13" i="13"/>
  <c r="J15" i="13" s="1"/>
  <c r="J12" i="14"/>
  <c r="J14" i="14" s="1"/>
</calcChain>
</file>

<file path=xl/sharedStrings.xml><?xml version="1.0" encoding="utf-8"?>
<sst xmlns="http://schemas.openxmlformats.org/spreadsheetml/2006/main" count="194" uniqueCount="79">
  <si>
    <t>Emissora</t>
  </si>
  <si>
    <t>Record Bahia</t>
  </si>
  <si>
    <t>Praça:</t>
  </si>
  <si>
    <t>São Paulo</t>
  </si>
  <si>
    <t>Evento:</t>
  </si>
  <si>
    <t>Dia dos Pais</t>
  </si>
  <si>
    <t>Período:</t>
  </si>
  <si>
    <t>ENTREGA COMERCIAL TV  2024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</si>
  <si>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</si>
  <si>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</si>
  <si>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</si>
  <si>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</si>
  <si>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</si>
  <si>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</si>
  <si>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R$
UNITÁRIO</t>
  </si>
  <si>
    <t>R$
TOTAL</t>
  </si>
  <si>
    <t>VALOR DAC BRUTO</t>
  </si>
  <si>
    <t>Rotativo na programação</t>
  </si>
  <si>
    <t>Assinatura de 5” nas chamadas de divulgação dos quadros</t>
  </si>
  <si>
    <t>05"</t>
  </si>
  <si>
    <t>Balanço Geral Ba</t>
  </si>
  <si>
    <t>Assinatura de 5” nos Boletins no break do Balanço Geral Ba</t>
  </si>
  <si>
    <t>Assinatura de 5” nas vinhetas no break do Quadro Especial</t>
  </si>
  <si>
    <t>Merchandising</t>
  </si>
  <si>
    <t>60"</t>
  </si>
  <si>
    <t>Grade Definida</t>
  </si>
  <si>
    <t xml:space="preserve">Comerciais </t>
  </si>
  <si>
    <t>TOTAL</t>
  </si>
  <si>
    <t>Desconto</t>
  </si>
  <si>
    <t>VALOR DAC NEGOCIADO</t>
  </si>
  <si>
    <t>Custo de produção do VT: R$ 2.000,00</t>
  </si>
  <si>
    <t>Valor Negociado</t>
  </si>
  <si>
    <t>ENTREGA COMERCIAL - COMERCIAIS</t>
  </si>
  <si>
    <t>Bahia no Ar</t>
  </si>
  <si>
    <t>30"</t>
  </si>
  <si>
    <t>Fala Brasil</t>
  </si>
  <si>
    <t>Hoje em Dia</t>
  </si>
  <si>
    <t>Balanço Geral Bahia</t>
  </si>
  <si>
    <t>Novela da Tarde 1</t>
  </si>
  <si>
    <t>Cidade Alerta Bahia</t>
  </si>
  <si>
    <t>Fala Brasil ed de sábado</t>
  </si>
  <si>
    <t xml:space="preserve"> cine Maior </t>
  </si>
  <si>
    <t xml:space="preserve">Cine Aventura </t>
  </si>
  <si>
    <t>Total</t>
  </si>
  <si>
    <r>
      <t>•</t>
    </r>
    <r>
      <rPr>
        <sz val="11"/>
        <color indexed="8"/>
        <rFont val="RecordType"/>
        <family val="2"/>
      </rPr>
      <t>Valor do cachê das ações com merchandising não estão incluídas na proposta.</t>
    </r>
  </si>
  <si>
    <t>Tabela de outubro 2025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</si>
  <si>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</si>
  <si>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</si>
  <si>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</si>
  <si>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</si>
  <si>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</si>
  <si>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</si>
  <si>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</si>
  <si>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</si>
  <si>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</si>
  <si>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</si>
  <si>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</si>
  <si>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</si>
  <si>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</si>
  <si>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</si>
  <si>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</si>
  <si>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</si>
  <si>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</si>
  <si>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</si>
  <si>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</si>
  <si>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</si>
  <si>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</si>
  <si>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</si>
  <si>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</si>
  <si>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</si>
  <si>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</si>
  <si>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</si>
  <si>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</si>
  <si>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</si>
  <si>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</si>
  <si>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</si>
  <si>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</si>
  <si>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Valor Negociado+Publi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</si>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</sst>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  <numFmt numFmtId="167" formatCode="_-[$R$-416]\ * #,##0.00_-;\-[$R$-416]\ * #,##0.00_-;_-[$R$-416]\ * &quot;-&quot;??_-;_-@_-"/>
  </numFmts>
  <fonts count="4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RecordType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FFFF"/>
      <name val="Calibri"/>
      <family val="2"/>
    </font>
    <font>
      <sz val="14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name val="Cambria"/>
      <family val="2"/>
    </font>
    <font>
      <sz val="12"/>
      <color rgb="FF0D0D0D"/>
      <name val="Calibri"/>
      <family val="2"/>
    </font>
    <font>
      <b/>
      <sz val="12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7" fillId="0" borderId="0" xfId="4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4" applyFont="1" applyAlignment="1">
      <alignment vertical="center"/>
    </xf>
    <xf numFmtId="164" fontId="12" fillId="4" borderId="11" xfId="7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/>
    </xf>
    <xf numFmtId="3" fontId="13" fillId="5" borderId="12" xfId="0" applyNumberFormat="1" applyFont="1" applyFill="1" applyBorder="1" applyAlignment="1">
      <alignment horizontal="center" vertical="center" wrapText="1"/>
    </xf>
    <xf numFmtId="3" fontId="13" fillId="5" borderId="12" xfId="0" applyNumberFormat="1" applyFont="1" applyFill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166" fontId="14" fillId="0" borderId="1" xfId="4" applyNumberFormat="1" applyFont="1" applyBorder="1" applyAlignment="1">
      <alignment horizontal="center" vertical="center"/>
    </xf>
    <xf numFmtId="4" fontId="15" fillId="0" borderId="1" xfId="7" applyNumberFormat="1" applyFont="1" applyBorder="1" applyAlignment="1">
      <alignment horizontal="center" vertical="center"/>
    </xf>
    <xf numFmtId="4" fontId="14" fillId="0" borderId="1" xfId="7" applyNumberFormat="1" applyFont="1" applyBorder="1" applyAlignment="1">
      <alignment horizontal="center" vertical="center"/>
    </xf>
    <xf numFmtId="4" fontId="16" fillId="4" borderId="1" xfId="4" applyNumberFormat="1" applyFont="1" applyFill="1" applyBorder="1" applyAlignment="1">
      <alignment horizontal="center" vertical="center"/>
    </xf>
    <xf numFmtId="3" fontId="16" fillId="4" borderId="1" xfId="4" applyNumberFormat="1" applyFont="1" applyFill="1" applyBorder="1" applyAlignment="1">
      <alignment horizontal="center" vertical="center"/>
    </xf>
    <xf numFmtId="166" fontId="16" fillId="4" borderId="1" xfId="4" applyNumberFormat="1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/>
    </xf>
    <xf numFmtId="3" fontId="13" fillId="5" borderId="13" xfId="0" applyNumberFormat="1" applyFont="1" applyFill="1" applyBorder="1" applyAlignment="1">
      <alignment horizontal="center" vertical="center" wrapText="1"/>
    </xf>
    <xf numFmtId="3" fontId="13" fillId="5" borderId="13" xfId="0" applyNumberFormat="1" applyFont="1" applyFill="1" applyBorder="1" applyAlignment="1">
      <alignment horizontal="center" vertical="center"/>
    </xf>
    <xf numFmtId="0" fontId="14" fillId="6" borderId="0" xfId="4" quotePrefix="1" applyFont="1" applyFill="1" applyAlignment="1">
      <alignment horizontal="center" vertical="center" wrapText="1"/>
    </xf>
    <xf numFmtId="0" fontId="14" fillId="6" borderId="13" xfId="4" applyFont="1" applyFill="1" applyBorder="1" applyAlignment="1">
      <alignment horizontal="left" vertical="center" wrapText="1"/>
    </xf>
    <xf numFmtId="0" fontId="14" fillId="6" borderId="13" xfId="4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/>
    </xf>
    <xf numFmtId="0" fontId="7" fillId="6" borderId="0" xfId="4" applyFont="1" applyFill="1" applyAlignment="1">
      <alignment vertical="center"/>
    </xf>
    <xf numFmtId="0" fontId="14" fillId="6" borderId="0" xfId="4" applyFont="1" applyFill="1" applyAlignment="1">
      <alignment horizontal="center" vertical="center"/>
    </xf>
    <xf numFmtId="4" fontId="15" fillId="6" borderId="0" xfId="7" applyNumberFormat="1" applyFont="1" applyFill="1" applyBorder="1" applyAlignment="1">
      <alignment horizontal="center" vertical="center"/>
    </xf>
    <xf numFmtId="4" fontId="14" fillId="6" borderId="0" xfId="7" applyNumberFormat="1" applyFont="1" applyFill="1" applyBorder="1" applyAlignment="1">
      <alignment horizontal="center" vertical="center"/>
    </xf>
    <xf numFmtId="0" fontId="14" fillId="6" borderId="0" xfId="4" applyFont="1" applyFill="1" applyAlignment="1">
      <alignment horizontal="left" vertical="center" wrapText="1"/>
    </xf>
    <xf numFmtId="0" fontId="11" fillId="6" borderId="0" xfId="4" applyFont="1" applyFill="1" applyAlignment="1">
      <alignment vertical="center"/>
    </xf>
    <xf numFmtId="3" fontId="16" fillId="6" borderId="0" xfId="4" applyNumberFormat="1" applyFont="1" applyFill="1" applyAlignment="1">
      <alignment horizontal="center" vertical="center"/>
    </xf>
    <xf numFmtId="4" fontId="16" fillId="6" borderId="0" xfId="4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13" fillId="6" borderId="0" xfId="0" applyFont="1" applyFill="1" applyAlignment="1">
      <alignment horizontal="center" vertical="center" wrapText="1"/>
    </xf>
    <xf numFmtId="3" fontId="13" fillId="6" borderId="0" xfId="0" applyNumberFormat="1" applyFont="1" applyFill="1" applyAlignment="1">
      <alignment horizontal="center" vertical="center" wrapText="1"/>
    </xf>
    <xf numFmtId="3" fontId="13" fillId="6" borderId="0" xfId="0" applyNumberFormat="1" applyFont="1" applyFill="1" applyAlignment="1">
      <alignment horizontal="center" vertical="center"/>
    </xf>
    <xf numFmtId="3" fontId="14" fillId="6" borderId="13" xfId="4" applyNumberFormat="1" applyFont="1" applyFill="1" applyBorder="1" applyAlignment="1">
      <alignment horizontal="center" vertical="center" wrapText="1"/>
    </xf>
    <xf numFmtId="164" fontId="15" fillId="6" borderId="0" xfId="7" applyFont="1" applyFill="1" applyBorder="1" applyAlignment="1">
      <alignment horizontal="left" vertical="center"/>
    </xf>
    <xf numFmtId="167" fontId="14" fillId="6" borderId="13" xfId="7" applyNumberFormat="1" applyFont="1" applyFill="1" applyBorder="1" applyAlignment="1">
      <alignment horizontal="center" vertical="center"/>
    </xf>
    <xf numFmtId="0" fontId="18" fillId="7" borderId="1" xfId="4" applyFont="1" applyFill="1" applyBorder="1" applyAlignment="1">
      <alignment horizontal="center" vertical="center" wrapText="1"/>
    </xf>
    <xf numFmtId="165" fontId="19" fillId="8" borderId="0" xfId="2" applyNumberFormat="1" applyFont="1" applyFill="1" applyBorder="1" applyAlignment="1">
      <alignment horizontal="center" vertical="center"/>
    </xf>
    <xf numFmtId="16" fontId="14" fillId="0" borderId="2" xfId="4" quotePrefix="1" applyNumberFormat="1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164" fontId="14" fillId="0" borderId="3" xfId="7" applyFont="1" applyBorder="1" applyAlignment="1">
      <alignment horizontal="left" vertical="center"/>
    </xf>
    <xf numFmtId="164" fontId="14" fillId="0" borderId="4" xfId="7" applyFont="1" applyBorder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14" fillId="6" borderId="12" xfId="4" quotePrefix="1" applyFont="1" applyFill="1" applyBorder="1" applyAlignment="1">
      <alignment horizontal="center" vertical="center" wrapText="1"/>
    </xf>
    <xf numFmtId="4" fontId="20" fillId="9" borderId="2" xfId="7" applyNumberFormat="1" applyFont="1" applyFill="1" applyBorder="1" applyAlignment="1">
      <alignment horizontal="center" vertical="center"/>
    </xf>
    <xf numFmtId="4" fontId="11" fillId="6" borderId="0" xfId="7" applyNumberFormat="1" applyFont="1" applyFill="1" applyBorder="1" applyAlignment="1">
      <alignment horizontal="center" vertical="center"/>
    </xf>
    <xf numFmtId="9" fontId="21" fillId="6" borderId="4" xfId="6" applyFont="1" applyFill="1" applyBorder="1" applyAlignment="1">
      <alignment horizontal="center" vertical="center"/>
    </xf>
    <xf numFmtId="4" fontId="22" fillId="6" borderId="4" xfId="7" applyNumberFormat="1" applyFont="1" applyFill="1" applyBorder="1" applyAlignment="1">
      <alignment horizontal="center" vertical="center"/>
    </xf>
    <xf numFmtId="166" fontId="14" fillId="6" borderId="13" xfId="4" applyNumberFormat="1" applyFont="1" applyFill="1" applyBorder="1" applyAlignment="1">
      <alignment horizontal="center" vertical="center"/>
    </xf>
    <xf numFmtId="164" fontId="14" fillId="6" borderId="0" xfId="7" applyFont="1" applyFill="1" applyBorder="1" applyAlignment="1">
      <alignment vertical="center"/>
    </xf>
    <xf numFmtId="3" fontId="16" fillId="6" borderId="0" xfId="4" applyNumberFormat="1" applyFont="1" applyFill="1" applyAlignment="1">
      <alignment horizontal="center" vertical="center" wrapText="1"/>
    </xf>
    <xf numFmtId="4" fontId="23" fillId="6" borderId="5" xfId="7" applyNumberFormat="1" applyFont="1" applyFill="1" applyBorder="1" applyAlignment="1">
      <alignment horizontal="center" vertical="center"/>
    </xf>
    <xf numFmtId="0" fontId="14" fillId="7" borderId="6" xfId="4" applyFont="1" applyFill="1" applyBorder="1" applyAlignment="1">
      <alignment horizontal="center" vertical="center"/>
    </xf>
    <xf numFmtId="3" fontId="16" fillId="7" borderId="6" xfId="4" applyNumberFormat="1" applyFont="1" applyFill="1" applyBorder="1" applyAlignment="1">
      <alignment horizontal="center" vertical="center" wrapText="1"/>
    </xf>
    <xf numFmtId="4" fontId="14" fillId="6" borderId="12" xfId="3" applyNumberFormat="1" applyFont="1" applyFill="1" applyBorder="1" applyAlignment="1">
      <alignment horizontal="center" vertical="center" wrapText="1"/>
    </xf>
    <xf numFmtId="4" fontId="23" fillId="6" borderId="1" xfId="7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 readingOrder="1"/>
    </xf>
    <xf numFmtId="3" fontId="24" fillId="7" borderId="6" xfId="4" applyNumberFormat="1" applyFont="1" applyFill="1" applyBorder="1" applyAlignment="1">
      <alignment horizontal="center" vertical="center" wrapText="1"/>
    </xf>
    <xf numFmtId="2" fontId="14" fillId="6" borderId="13" xfId="4" applyNumberFormat="1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 wrapText="1"/>
    </xf>
    <xf numFmtId="167" fontId="14" fillId="6" borderId="14" xfId="7" applyNumberFormat="1" applyFont="1" applyFill="1" applyBorder="1" applyAlignment="1">
      <alignment horizontal="center" vertical="center"/>
    </xf>
    <xf numFmtId="4" fontId="22" fillId="6" borderId="7" xfId="7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25" fillId="5" borderId="1" xfId="0" applyFont="1" applyFill="1" applyBorder="1" applyAlignment="1">
      <alignment horizontal="center" vertical="center"/>
    </xf>
    <xf numFmtId="167" fontId="7" fillId="6" borderId="1" xfId="0" applyNumberFormat="1" applyFont="1" applyFill="1" applyBorder="1" applyAlignment="1">
      <alignment vertical="center"/>
    </xf>
    <xf numFmtId="167" fontId="26" fillId="5" borderId="1" xfId="0" applyNumberFormat="1" applyFont="1" applyFill="1" applyBorder="1" applyAlignment="1">
      <alignment vertical="center"/>
    </xf>
    <xf numFmtId="167" fontId="26" fillId="6" borderId="1" xfId="0" applyNumberFormat="1" applyFont="1" applyFill="1" applyBorder="1" applyAlignment="1">
      <alignment vertical="center"/>
    </xf>
    <xf numFmtId="0" fontId="25" fillId="10" borderId="1" xfId="0" applyFont="1" applyFill="1" applyBorder="1" applyAlignment="1">
      <alignment horizontal="center" vertical="center"/>
    </xf>
    <xf numFmtId="9" fontId="28" fillId="6" borderId="7" xfId="6" applyFont="1" applyFill="1" applyBorder="1" applyAlignment="1">
      <alignment horizontal="center" vertical="center"/>
    </xf>
    <xf numFmtId="8" fontId="30" fillId="11" borderId="32" xfId="4" applyNumberFormat="1" applyFont="1" applyFill="1" applyBorder="1" applyAlignment="1">
      <alignment horizontal="center" vertical="center" wrapText="1"/>
    </xf>
    <xf numFmtId="0" fontId="31" fillId="11" borderId="20" xfId="4" applyFont="1" applyFill="1" applyBorder="1" applyAlignment="1">
      <alignment horizontal="center" vertical="center"/>
    </xf>
    <xf numFmtId="0" fontId="31" fillId="11" borderId="21" xfId="4" applyFont="1" applyFill="1" applyBorder="1" applyAlignment="1">
      <alignment horizontal="center" vertical="center"/>
    </xf>
    <xf numFmtId="0" fontId="31" fillId="11" borderId="22" xfId="4" applyFont="1" applyFill="1" applyBorder="1" applyAlignment="1">
      <alignment horizontal="center" vertical="center"/>
    </xf>
    <xf numFmtId="0" fontId="32" fillId="12" borderId="23" xfId="4" applyFont="1" applyFill="1" applyBorder="1" applyAlignment="1">
      <alignment horizontal="center" vertical="center"/>
    </xf>
    <xf numFmtId="0" fontId="32" fillId="12" borderId="6" xfId="4" applyFont="1" applyFill="1" applyBorder="1" applyAlignment="1">
      <alignment horizontal="center" vertical="center" wrapText="1"/>
    </xf>
    <xf numFmtId="0" fontId="32" fillId="12" borderId="6" xfId="4" applyFont="1" applyFill="1" applyBorder="1" applyAlignment="1">
      <alignment horizontal="center" vertical="center"/>
    </xf>
    <xf numFmtId="0" fontId="32" fillId="12" borderId="8" xfId="4" applyFont="1" applyFill="1" applyBorder="1" applyAlignment="1">
      <alignment horizontal="center" vertical="center" wrapText="1"/>
    </xf>
    <xf numFmtId="0" fontId="32" fillId="12" borderId="10" xfId="4" applyFont="1" applyFill="1" applyBorder="1" applyAlignment="1">
      <alignment horizontal="center" vertical="center" wrapText="1"/>
    </xf>
    <xf numFmtId="0" fontId="32" fillId="12" borderId="24" xfId="4" applyFont="1" applyFill="1" applyBorder="1" applyAlignment="1">
      <alignment horizontal="center" vertical="center" wrapText="1"/>
    </xf>
    <xf numFmtId="0" fontId="33" fillId="13" borderId="25" xfId="4" applyFont="1" applyFill="1" applyBorder="1" applyAlignment="1">
      <alignment horizontal="center" vertical="center" wrapText="1"/>
    </xf>
    <xf numFmtId="0" fontId="33" fillId="13" borderId="26" xfId="4" applyFont="1" applyFill="1" applyBorder="1" applyAlignment="1">
      <alignment horizontal="center" vertical="center" wrapText="1"/>
    </xf>
    <xf numFmtId="0" fontId="34" fillId="13" borderId="26" xfId="4" applyFont="1" applyFill="1" applyBorder="1" applyAlignment="1">
      <alignment horizontal="center" vertical="center" wrapText="1"/>
    </xf>
    <xf numFmtId="3" fontId="33" fillId="13" borderId="26" xfId="4" applyNumberFormat="1" applyFont="1" applyFill="1" applyBorder="1" applyAlignment="1">
      <alignment horizontal="center" vertical="center" wrapText="1"/>
    </xf>
    <xf numFmtId="0" fontId="35" fillId="13" borderId="26" xfId="4" applyFont="1" applyFill="1" applyBorder="1" applyAlignment="1">
      <alignment horizontal="center" vertical="center" wrapText="1"/>
    </xf>
    <xf numFmtId="8" fontId="33" fillId="13" borderId="26" xfId="4" applyNumberFormat="1" applyFont="1" applyFill="1" applyBorder="1" applyAlignment="1">
      <alignment horizontal="center" vertical="center"/>
    </xf>
    <xf numFmtId="8" fontId="33" fillId="13" borderId="27" xfId="4" applyNumberFormat="1" applyFont="1" applyFill="1" applyBorder="1" applyAlignment="1">
      <alignment horizontal="center" vertical="center" wrapText="1"/>
    </xf>
    <xf numFmtId="0" fontId="33" fillId="13" borderId="28" xfId="4" applyFont="1" applyFill="1" applyBorder="1" applyAlignment="1">
      <alignment horizontal="center" vertical="center" wrapText="1"/>
    </xf>
    <xf numFmtId="0" fontId="33" fillId="13" borderId="29" xfId="4" applyFont="1" applyFill="1" applyBorder="1" applyAlignment="1">
      <alignment horizontal="center" vertical="center" wrapText="1"/>
    </xf>
    <xf numFmtId="0" fontId="33" fillId="0" borderId="29" xfId="4" applyFont="1" applyBorder="1" applyAlignment="1">
      <alignment horizontal="center" vertical="center" wrapText="1"/>
    </xf>
    <xf numFmtId="3" fontId="33" fillId="13" borderId="29" xfId="4" applyNumberFormat="1" applyFont="1" applyFill="1" applyBorder="1" applyAlignment="1">
      <alignment horizontal="center" vertical="center" wrapText="1"/>
    </xf>
    <xf numFmtId="0" fontId="35" fillId="13" borderId="29" xfId="4" applyFont="1" applyFill="1" applyBorder="1" applyAlignment="1">
      <alignment horizontal="center" vertical="center" wrapText="1"/>
    </xf>
    <xf numFmtId="8" fontId="33" fillId="13" borderId="29" xfId="4" applyNumberFormat="1" applyFont="1" applyFill="1" applyBorder="1" applyAlignment="1">
      <alignment horizontal="center" vertical="center"/>
    </xf>
    <xf numFmtId="8" fontId="33" fillId="13" borderId="30" xfId="4" applyNumberFormat="1" applyFont="1" applyFill="1" applyBorder="1" applyAlignment="1">
      <alignment horizontal="center" vertical="center" wrapText="1"/>
    </xf>
    <xf numFmtId="0" fontId="36" fillId="11" borderId="31" xfId="4" applyFont="1" applyFill="1" applyBorder="1" applyAlignment="1">
      <alignment horizontal="center" vertical="center" wrapText="1"/>
    </xf>
    <xf numFmtId="0" fontId="33" fillId="11" borderId="32" xfId="4" applyFont="1" applyFill="1" applyBorder="1" applyAlignment="1">
      <alignment horizontal="center" vertical="center" wrapText="1"/>
    </xf>
    <xf numFmtId="0" fontId="33" fillId="11" borderId="32" xfId="4" applyFont="1" applyFill="1" applyBorder="1" applyAlignment="1">
      <alignment horizontal="center" vertical="center"/>
    </xf>
    <xf numFmtId="0" fontId="32" fillId="11" borderId="32" xfId="4" applyFont="1" applyFill="1" applyBorder="1" applyAlignment="1">
      <alignment horizontal="center" vertical="center" wrapText="1"/>
    </xf>
    <xf numFmtId="3" fontId="32" fillId="11" borderId="32" xfId="4" applyNumberFormat="1" applyFont="1" applyFill="1" applyBorder="1" applyAlignment="1">
      <alignment horizontal="center" vertical="center" wrapText="1"/>
    </xf>
    <xf numFmtId="0" fontId="35" fillId="11" borderId="32" xfId="4" applyFont="1" applyFill="1" applyBorder="1" applyAlignment="1">
      <alignment horizontal="center" vertical="center" wrapText="1"/>
    </xf>
    <xf numFmtId="9" fontId="31" fillId="11" borderId="33" xfId="4" applyNumberFormat="1" applyFont="1" applyFill="1" applyBorder="1" applyAlignment="1">
      <alignment horizontal="center" vertical="center" wrapText="1"/>
    </xf>
    <xf numFmtId="0" fontId="31" fillId="14" borderId="34" xfId="4" applyFont="1" applyFill="1" applyBorder="1" applyAlignment="1">
      <alignment horizontal="center" vertical="center"/>
    </xf>
    <xf numFmtId="0" fontId="31" fillId="14" borderId="35" xfId="4" applyFont="1" applyFill="1" applyBorder="1" applyAlignment="1">
      <alignment horizontal="center" vertical="center"/>
    </xf>
    <xf numFmtId="0" fontId="31" fillId="14" borderId="36" xfId="4" applyFont="1" applyFill="1" applyBorder="1" applyAlignment="1">
      <alignment horizontal="center" vertical="center"/>
    </xf>
    <xf numFmtId="0" fontId="32" fillId="11" borderId="29" xfId="4" applyFont="1" applyFill="1" applyBorder="1" applyAlignment="1">
      <alignment horizontal="center" vertical="center" wrapText="1"/>
    </xf>
    <xf numFmtId="0" fontId="33" fillId="11" borderId="29" xfId="4" applyFont="1" applyFill="1" applyBorder="1" applyAlignment="1">
      <alignment horizontal="center" vertical="center"/>
    </xf>
    <xf numFmtId="0" fontId="35" fillId="11" borderId="29" xfId="4" applyFont="1" applyFill="1" applyBorder="1" applyAlignment="1">
      <alignment horizontal="center" vertical="center" wrapText="1"/>
    </xf>
    <xf numFmtId="0" fontId="33" fillId="11" borderId="29" xfId="4" applyFont="1" applyFill="1" applyBorder="1" applyAlignment="1">
      <alignment vertical="center" wrapText="1"/>
    </xf>
    <xf numFmtId="0" fontId="32" fillId="11" borderId="30" xfId="4" applyFont="1" applyFill="1" applyBorder="1" applyAlignment="1">
      <alignment horizontal="center" vertical="center" wrapText="1"/>
    </xf>
    <xf numFmtId="4" fontId="37" fillId="10" borderId="7" xfId="7" applyNumberFormat="1" applyFont="1" applyFill="1" applyBorder="1" applyAlignment="1">
      <alignment horizontal="center" vertical="center"/>
    </xf>
    <xf numFmtId="4" fontId="38" fillId="10" borderId="2" xfId="7" applyNumberFormat="1" applyFont="1" applyFill="1" applyBorder="1" applyAlignment="1">
      <alignment horizontal="center" vertical="center"/>
    </xf>
    <xf numFmtId="8" fontId="29" fillId="11" borderId="33" xfId="4" applyNumberFormat="1" applyFont="1" applyFill="1" applyBorder="1" applyAlignment="1">
      <alignment horizontal="center" vertical="center" wrapText="1"/>
    </xf>
    <xf numFmtId="9" fontId="28" fillId="6" borderId="4" xfId="6" applyFont="1" applyFill="1" applyBorder="1" applyAlignment="1">
      <alignment horizontal="center" vertical="center"/>
    </xf>
    <xf numFmtId="0" fontId="39" fillId="0" borderId="0" xfId="0" applyFont="1"/>
    <xf numFmtId="164" fontId="14" fillId="0" borderId="3" xfId="7" applyFont="1" applyBorder="1" applyAlignment="1">
      <alignment horizontal="left" vertical="center"/>
    </xf>
    <xf numFmtId="164" fontId="14" fillId="0" borderId="4" xfId="7" applyFont="1" applyBorder="1" applyAlignment="1">
      <alignment horizontal="left" vertical="center"/>
    </xf>
    <xf numFmtId="164" fontId="14" fillId="0" borderId="1" xfId="7" applyFont="1" applyBorder="1" applyAlignment="1">
      <alignment horizontal="left" vertical="center"/>
    </xf>
    <xf numFmtId="164" fontId="14" fillId="6" borderId="14" xfId="7" applyFont="1" applyFill="1" applyBorder="1" applyAlignment="1">
      <alignment horizontal="left" vertical="center" wrapText="1"/>
    </xf>
    <xf numFmtId="164" fontId="14" fillId="6" borderId="15" xfId="7" applyFont="1" applyFill="1" applyBorder="1" applyAlignment="1">
      <alignment horizontal="left" vertical="center" wrapText="1"/>
    </xf>
    <xf numFmtId="164" fontId="14" fillId="6" borderId="0" xfId="7" applyFont="1" applyFill="1" applyBorder="1" applyAlignment="1">
      <alignment horizontal="left" vertical="center"/>
    </xf>
    <xf numFmtId="164" fontId="12" fillId="0" borderId="13" xfId="7" applyFont="1" applyBorder="1" applyAlignment="1">
      <alignment horizontal="left" vertical="center"/>
    </xf>
    <xf numFmtId="164" fontId="12" fillId="0" borderId="14" xfId="7" applyFont="1" applyBorder="1" applyAlignment="1">
      <alignment horizontal="left" vertical="center"/>
    </xf>
    <xf numFmtId="164" fontId="12" fillId="0" borderId="15" xfId="7" applyFont="1" applyBorder="1" applyAlignment="1">
      <alignment horizontal="left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27" fillId="8" borderId="16" xfId="1" applyFont="1" applyFill="1" applyBorder="1" applyAlignment="1">
      <alignment horizontal="center" vertical="center"/>
    </xf>
    <xf numFmtId="0" fontId="27" fillId="8" borderId="0" xfId="1" applyFont="1" applyFill="1" applyBorder="1" applyAlignment="1">
      <alignment horizontal="center" vertical="center"/>
    </xf>
    <xf numFmtId="16" fontId="14" fillId="0" borderId="2" xfId="4" quotePrefix="1" applyNumberFormat="1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164" fontId="14" fillId="7" borderId="8" xfId="7" applyFont="1" applyFill="1" applyBorder="1" applyAlignment="1">
      <alignment horizontal="center" vertical="center"/>
    </xf>
    <xf numFmtId="164" fontId="14" fillId="7" borderId="9" xfId="7" applyFont="1" applyFill="1" applyBorder="1" applyAlignment="1">
      <alignment horizontal="center" vertical="center"/>
    </xf>
    <xf numFmtId="164" fontId="14" fillId="7" borderId="10" xfId="7" applyFont="1" applyFill="1" applyBorder="1" applyAlignment="1">
      <alignment horizontal="center" vertical="center"/>
    </xf>
    <xf numFmtId="0" fontId="24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6" fillId="4" borderId="1" xfId="4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166" fontId="16" fillId="6" borderId="0" xfId="4" applyNumberFormat="1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164" fontId="14" fillId="6" borderId="0" xfId="7" applyFont="1" applyFill="1" applyBorder="1" applyAlignment="1">
      <alignment horizontal="center" vertical="center"/>
    </xf>
    <xf numFmtId="0" fontId="16" fillId="6" borderId="0" xfId="4" applyFont="1" applyFill="1" applyAlignment="1">
      <alignment horizontal="left" vertical="center"/>
    </xf>
    <xf numFmtId="16" fontId="14" fillId="6" borderId="0" xfId="4" quotePrefix="1" applyNumberFormat="1" applyFont="1" applyFill="1" applyAlignment="1">
      <alignment horizontal="center" vertical="center" wrapText="1"/>
    </xf>
    <xf numFmtId="0" fontId="14" fillId="6" borderId="0" xfId="4" applyFont="1" applyFill="1" applyAlignment="1">
      <alignment horizontal="center" vertical="center" wrapText="1"/>
    </xf>
    <xf numFmtId="0" fontId="27" fillId="8" borderId="13" xfId="1" applyFont="1" applyFill="1" applyBorder="1" applyAlignment="1">
      <alignment horizontal="center" vertical="center"/>
    </xf>
  </cellXfs>
  <cellStyles count="8">
    <cellStyle name="Bom" xfId="1" builtinId="26"/>
    <cellStyle name="Ênfase3" xfId="2" builtinId="37"/>
    <cellStyle name="Moeda" xfId="3" builtinId="4"/>
    <cellStyle name="Normal" xfId="0" builtinId="0"/>
    <cellStyle name="Normal 2" xfId="4" xr:uid="{00000000-0005-0000-0000-000004000000}"/>
    <cellStyle name="Normal 7" xfId="5" xr:uid="{00000000-0005-0000-0000-000005000000}"/>
    <cellStyle name="Porcentagem" xfId="6" builtinId="5"/>
    <cellStyle name="Vírgula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showGridLines="0" tabSelected="1" zoomScale="87" zoomScaleNormal="87" workbookViewId="0">
      <selection activeCell="B56" sqref="B56"/>
    </sheetView>
  </sheetViews>
  <sheetFormatPr defaultRowHeight="12.75" x14ac:dyDescent="0.2"/>
  <cols>
    <col min="1" max="1" width="3.5703125" style="7" customWidth="1"/>
    <col min="2" max="2" width="25.7109375" style="7" customWidth="1"/>
    <col min="3" max="3" width="22.42578125" style="7" customWidth="1"/>
    <col min="4" max="4" width="20.42578125" style="7" customWidth="1"/>
    <col min="5" max="5" width="57.5703125" style="7" customWidth="1"/>
    <col min="6" max="6" width="14.5703125" style="7" customWidth="1"/>
    <col min="7" max="7" width="18.42578125" style="7" customWidth="1"/>
    <col min="8" max="8" width="12.7109375" style="7" customWidth="1"/>
    <col min="9" max="9" width="25.42578125" style="7" customWidth="1"/>
    <col min="10" max="10" width="26.7109375" style="7" customWidth="1"/>
    <col min="11" max="11" width="24.5703125" style="7" customWidth="1"/>
    <col min="12" max="12" width="17.140625" style="7" customWidth="1"/>
    <col min="13" max="13" width="11.42578125" style="7" bestFit="1" customWidth="1"/>
    <col min="14" max="14" width="18.7109375" style="7" customWidth="1"/>
    <col min="15" max="16384" width="9.140625" style="7"/>
  </cols>
  <sheetData>
    <row r="1" spans="2:11" ht="15.75" customHeight="1" x14ac:dyDescent="0.2"/>
    <row r="2" spans="2:11" ht="20.100000000000001" customHeight="1" x14ac:dyDescent="0.2">
      <c r="B2" s="6" t="s">
        <v>0</v>
      </c>
      <c r="C2" s="128" t="s">
        <v>1</v>
      </c>
      <c r="D2" s="128"/>
    </row>
    <row r="3" spans="2:11" ht="20.100000000000001" customHeight="1" x14ac:dyDescent="0.2">
      <c r="B3" s="6" t="s">
        <v>2</v>
      </c>
      <c r="C3" s="128" t="s">
        <v>3</v>
      </c>
      <c r="D3" s="128"/>
    </row>
    <row r="4" spans="2:11" ht="20.100000000000001" customHeight="1" x14ac:dyDescent="0.2">
      <c r="B4" s="6" t="s">
        <v>4</v>
      </c>
      <c r="C4" s="129" t="s">
        <v>5</v>
      </c>
      <c r="D4" s="130"/>
    </row>
    <row r="5" spans="2:11" ht="20.100000000000001" customHeight="1" x14ac:dyDescent="0.2">
      <c r="B5" s="6" t="s">
        <v>6</v>
      </c>
      <c r="C5" s="129"/>
      <c r="D5" s="130"/>
    </row>
    <row r="6" spans="2:11" ht="20.100000000000001" customHeight="1" x14ac:dyDescent="0.2"/>
    <row r="7" spans="2:11" s="19" customFormat="1" ht="17.25" x14ac:dyDescent="0.2">
      <c r="B7" s="133" t="s">
        <v>7</v>
      </c>
      <c r="C7" s="134"/>
      <c r="D7" s="134"/>
      <c r="E7" s="134"/>
      <c r="F7" s="134"/>
      <c r="G7" s="134"/>
      <c r="H7" s="134"/>
      <c r="I7" s="134"/>
      <c r="J7" s="134"/>
      <c r="K7" s="134"/>
    </row>
    <row r="8" spans="2:11" s="19" customFormat="1" ht="25.5" x14ac:dyDescent="0.2">
      <c r="B8" s="131" t="s">
        <v>8</v>
      </c>
      <c r="C8" s="132"/>
      <c r="D8" s="20" t="s">
        <v>9</v>
      </c>
      <c r="E8" s="20" t="s">
        <v>10</v>
      </c>
      <c r="F8" s="21" t="s">
        <v>11</v>
      </c>
      <c r="G8" s="22" t="s">
        <v>12</v>
      </c>
      <c r="H8" s="23" t="s">
        <v>13</v>
      </c>
      <c r="I8" s="20" t="s">
        <v>14</v>
      </c>
      <c r="J8" s="68" t="s">
        <v>15</v>
      </c>
      <c r="K8" s="72" t="s">
        <v>16</v>
      </c>
    </row>
    <row r="9" spans="2:11" s="19" customFormat="1" ht="19.5" customHeight="1" x14ac:dyDescent="0.2">
      <c r="B9" s="125" t="s">
        <v>17</v>
      </c>
      <c r="C9" s="126"/>
      <c r="D9" s="52"/>
      <c r="E9" s="25" t="s">
        <v>18</v>
      </c>
      <c r="F9" s="26" t="s">
        <v>19</v>
      </c>
      <c r="G9" s="42">
        <v>30</v>
      </c>
      <c r="H9" s="57">
        <v>0.25</v>
      </c>
      <c r="I9" s="63">
        <v>15514.83</v>
      </c>
      <c r="J9" s="69">
        <f>I9*H9*G9</f>
        <v>116361.22500000001</v>
      </c>
      <c r="K9" s="71"/>
    </row>
    <row r="10" spans="2:11" s="19" customFormat="1" ht="19.5" customHeight="1" x14ac:dyDescent="0.2">
      <c r="B10" s="125" t="s">
        <v>20</v>
      </c>
      <c r="C10" s="126"/>
      <c r="D10" s="52"/>
      <c r="E10" s="25" t="s">
        <v>21</v>
      </c>
      <c r="F10" s="26" t="s">
        <v>19</v>
      </c>
      <c r="G10" s="42">
        <v>5</v>
      </c>
      <c r="H10" s="57">
        <v>0.375</v>
      </c>
      <c r="I10" s="63">
        <v>9211</v>
      </c>
      <c r="J10" s="69">
        <f>I10*H10*G10</f>
        <v>17270.625</v>
      </c>
      <c r="K10" s="71"/>
    </row>
    <row r="11" spans="2:11" s="19" customFormat="1" ht="19.5" customHeight="1" x14ac:dyDescent="0.2">
      <c r="B11" s="125" t="s">
        <v>20</v>
      </c>
      <c r="C11" s="126"/>
      <c r="D11" s="52"/>
      <c r="E11" s="25" t="s">
        <v>22</v>
      </c>
      <c r="F11" s="26" t="s">
        <v>19</v>
      </c>
      <c r="G11" s="42">
        <v>5</v>
      </c>
      <c r="H11" s="57">
        <v>0.375</v>
      </c>
      <c r="I11" s="63">
        <v>9211</v>
      </c>
      <c r="J11" s="69">
        <f>I11*H11*G11</f>
        <v>17270.625</v>
      </c>
      <c r="K11" s="71"/>
    </row>
    <row r="12" spans="2:11" s="19" customFormat="1" ht="19.5" customHeight="1" x14ac:dyDescent="0.2">
      <c r="B12" s="125" t="s">
        <v>20</v>
      </c>
      <c r="C12" s="126"/>
      <c r="D12" s="52"/>
      <c r="E12" s="25" t="s">
        <v>23</v>
      </c>
      <c r="F12" s="26" t="s">
        <v>24</v>
      </c>
      <c r="G12" s="42">
        <v>3</v>
      </c>
      <c r="H12" s="57">
        <v>1</v>
      </c>
      <c r="I12" s="63">
        <v>24179.4</v>
      </c>
      <c r="J12" s="69">
        <f>I12*H12*G12</f>
        <v>72538.200000000012</v>
      </c>
      <c r="K12" s="73">
        <f>J12-J12*20%</f>
        <v>58030.560000000012</v>
      </c>
    </row>
    <row r="13" spans="2:11" s="19" customFormat="1" ht="21" customHeight="1" x14ac:dyDescent="0.2">
      <c r="B13" s="125" t="s">
        <v>25</v>
      </c>
      <c r="C13" s="126"/>
      <c r="D13" s="52"/>
      <c r="E13" s="25" t="s">
        <v>26</v>
      </c>
      <c r="F13" s="26">
        <v>30</v>
      </c>
      <c r="G13" s="42">
        <v>27</v>
      </c>
      <c r="H13" s="26">
        <v>1</v>
      </c>
      <c r="I13" s="63">
        <v>15514.83</v>
      </c>
      <c r="J13" s="69">
        <f>I13*H13*G13</f>
        <v>418900.41</v>
      </c>
      <c r="K13" s="71"/>
    </row>
    <row r="14" spans="2:11" s="19" customFormat="1" ht="21" x14ac:dyDescent="0.2">
      <c r="B14" s="137"/>
      <c r="C14" s="138"/>
      <c r="D14" s="138"/>
      <c r="E14" s="138"/>
      <c r="F14" s="139"/>
      <c r="G14" s="62">
        <f>SUM(G9:G13)</f>
        <v>70</v>
      </c>
      <c r="H14" s="61"/>
      <c r="I14" s="45" t="s">
        <v>27</v>
      </c>
      <c r="J14" s="46">
        <f>SUM(J9:J13)</f>
        <v>642341.08499999996</v>
      </c>
      <c r="K14" s="74">
        <f>K12</f>
        <v>58030.560000000012</v>
      </c>
    </row>
    <row r="15" spans="2:11" s="19" customFormat="1" ht="21" x14ac:dyDescent="0.2">
      <c r="B15" s="58"/>
      <c r="C15" s="58"/>
      <c r="D15" s="24"/>
      <c r="E15" s="32"/>
      <c r="F15" s="29"/>
      <c r="G15" s="59"/>
      <c r="H15" s="29"/>
      <c r="I15" s="64" t="s">
        <v>28</v>
      </c>
      <c r="J15" s="77">
        <v>0.75</v>
      </c>
      <c r="K15" s="76" t="s">
        <v>29</v>
      </c>
    </row>
    <row r="16" spans="2:11" s="19" customFormat="1" ht="23.25" x14ac:dyDescent="0.25">
      <c r="B16" s="43" t="s">
        <v>30</v>
      </c>
      <c r="C16" s="43"/>
      <c r="D16" s="24"/>
      <c r="E16" s="32"/>
      <c r="F16" s="29"/>
      <c r="G16" s="27"/>
      <c r="H16" s="27"/>
      <c r="I16" s="53" t="s">
        <v>31</v>
      </c>
      <c r="J16" s="70">
        <f>J14-J14*J15</f>
        <v>160585.27124999999</v>
      </c>
      <c r="K16" s="75">
        <f>K14-K14*J15</f>
        <v>14507.64</v>
      </c>
    </row>
    <row r="17" spans="1:12" s="19" customFormat="1" ht="23.25" x14ac:dyDescent="0.25">
      <c r="B17" s="43"/>
      <c r="C17" s="43"/>
      <c r="D17" s="24"/>
      <c r="E17" s="32"/>
      <c r="F17" s="29"/>
      <c r="G17" s="27"/>
      <c r="H17" s="27"/>
      <c r="I17" s="118" t="s">
        <v>77</v>
      </c>
      <c r="J17" s="117">
        <f>J16+N51</f>
        <v>168795.27124999999</v>
      </c>
    </row>
    <row r="18" spans="1:12" s="2" customFormat="1" ht="39.950000000000003" hidden="1" customHeight="1" x14ac:dyDescent="0.2">
      <c r="A18" s="38"/>
      <c r="B18" s="140" t="s">
        <v>32</v>
      </c>
      <c r="C18" s="140"/>
      <c r="D18" s="140"/>
      <c r="E18" s="140"/>
      <c r="F18" s="140"/>
      <c r="G18" s="140"/>
      <c r="H18" s="140"/>
      <c r="I18" s="140"/>
      <c r="J18" s="140"/>
    </row>
    <row r="19" spans="1:12" s="4" customFormat="1" ht="27.75" hidden="1" customHeight="1" x14ac:dyDescent="0.2">
      <c r="A19" s="37"/>
      <c r="B19" s="141" t="s">
        <v>8</v>
      </c>
      <c r="C19" s="142"/>
      <c r="D19" s="8" t="s">
        <v>9</v>
      </c>
      <c r="E19" s="8" t="s">
        <v>10</v>
      </c>
      <c r="F19" s="9" t="s">
        <v>11</v>
      </c>
      <c r="G19" s="10" t="s">
        <v>12</v>
      </c>
      <c r="H19" s="11" t="s">
        <v>13</v>
      </c>
      <c r="I19" s="8" t="s">
        <v>14</v>
      </c>
      <c r="J19" s="8" t="s">
        <v>15</v>
      </c>
    </row>
    <row r="20" spans="1:12" s="1" customFormat="1" ht="17.100000000000001" hidden="1" customHeight="1" x14ac:dyDescent="0.2">
      <c r="A20" s="28"/>
      <c r="B20" s="124" t="s">
        <v>33</v>
      </c>
      <c r="C20" s="124"/>
      <c r="D20" s="135"/>
      <c r="E20" s="136"/>
      <c r="F20" s="12" t="s">
        <v>34</v>
      </c>
      <c r="G20" s="12">
        <v>1</v>
      </c>
      <c r="H20" s="13">
        <v>1</v>
      </c>
      <c r="I20" s="14">
        <v>4875</v>
      </c>
      <c r="J20" s="15">
        <f t="shared" ref="J20:J28" si="0">G20*H20*I20</f>
        <v>4875</v>
      </c>
    </row>
    <row r="21" spans="1:12" s="1" customFormat="1" ht="17.100000000000001" hidden="1" customHeight="1" x14ac:dyDescent="0.2">
      <c r="A21" s="28"/>
      <c r="B21" s="122" t="s">
        <v>35</v>
      </c>
      <c r="C21" s="123"/>
      <c r="D21" s="135"/>
      <c r="E21" s="136"/>
      <c r="F21" s="12" t="s">
        <v>34</v>
      </c>
      <c r="G21" s="12">
        <v>3</v>
      </c>
      <c r="H21" s="13">
        <v>1</v>
      </c>
      <c r="I21" s="14">
        <v>2923</v>
      </c>
      <c r="J21" s="15">
        <f t="shared" si="0"/>
        <v>8769</v>
      </c>
    </row>
    <row r="22" spans="1:12" s="1" customFormat="1" ht="17.100000000000001" hidden="1" customHeight="1" x14ac:dyDescent="0.2">
      <c r="A22" s="28"/>
      <c r="B22" s="122" t="s">
        <v>36</v>
      </c>
      <c r="C22" s="123"/>
      <c r="D22" s="135"/>
      <c r="E22" s="136"/>
      <c r="F22" s="12" t="s">
        <v>34</v>
      </c>
      <c r="G22" s="12">
        <v>3</v>
      </c>
      <c r="H22" s="13">
        <v>1</v>
      </c>
      <c r="I22" s="14">
        <v>2490</v>
      </c>
      <c r="J22" s="15">
        <f t="shared" si="0"/>
        <v>7470</v>
      </c>
    </row>
    <row r="23" spans="1:12" s="1" customFormat="1" ht="17.100000000000001" hidden="1" customHeight="1" x14ac:dyDescent="0.2">
      <c r="A23" s="28"/>
      <c r="B23" s="122" t="s">
        <v>37</v>
      </c>
      <c r="C23" s="123"/>
      <c r="D23" s="135"/>
      <c r="E23" s="136"/>
      <c r="F23" s="12" t="s">
        <v>34</v>
      </c>
      <c r="G23" s="12">
        <v>4</v>
      </c>
      <c r="H23" s="13">
        <v>1</v>
      </c>
      <c r="I23" s="14">
        <v>6497</v>
      </c>
      <c r="J23" s="15">
        <f t="shared" si="0"/>
        <v>25988</v>
      </c>
    </row>
    <row r="24" spans="1:12" s="1" customFormat="1" ht="17.100000000000001" hidden="1" customHeight="1" x14ac:dyDescent="0.2">
      <c r="A24" s="28"/>
      <c r="B24" s="122" t="s">
        <v>38</v>
      </c>
      <c r="C24" s="123"/>
      <c r="D24" s="135"/>
      <c r="E24" s="136"/>
      <c r="F24" s="12" t="s">
        <v>34</v>
      </c>
      <c r="G24" s="12">
        <v>2</v>
      </c>
      <c r="H24" s="13">
        <v>1</v>
      </c>
      <c r="I24" s="14">
        <v>2924</v>
      </c>
      <c r="J24" s="15">
        <f t="shared" si="0"/>
        <v>5848</v>
      </c>
    </row>
    <row r="25" spans="1:12" s="1" customFormat="1" ht="17.100000000000001" hidden="1" customHeight="1" x14ac:dyDescent="0.2">
      <c r="A25" s="28"/>
      <c r="B25" s="122" t="s">
        <v>39</v>
      </c>
      <c r="C25" s="123"/>
      <c r="D25" s="135"/>
      <c r="E25" s="136"/>
      <c r="F25" s="12" t="s">
        <v>34</v>
      </c>
      <c r="G25" s="12">
        <v>4</v>
      </c>
      <c r="H25" s="13">
        <v>1</v>
      </c>
      <c r="I25" s="14">
        <v>5375</v>
      </c>
      <c r="J25" s="15">
        <f t="shared" si="0"/>
        <v>21500</v>
      </c>
    </row>
    <row r="26" spans="1:12" s="1" customFormat="1" ht="17.100000000000001" hidden="1" customHeight="1" x14ac:dyDescent="0.2">
      <c r="A26" s="28"/>
      <c r="B26" s="49" t="s">
        <v>40</v>
      </c>
      <c r="C26" s="50"/>
      <c r="D26" s="135"/>
      <c r="E26" s="136"/>
      <c r="F26" s="12" t="s">
        <v>34</v>
      </c>
      <c r="G26" s="12">
        <v>1</v>
      </c>
      <c r="H26" s="13">
        <v>1</v>
      </c>
      <c r="I26" s="14">
        <v>2923</v>
      </c>
      <c r="J26" s="15">
        <f t="shared" si="0"/>
        <v>2923</v>
      </c>
    </row>
    <row r="27" spans="1:12" s="1" customFormat="1" ht="17.100000000000001" hidden="1" customHeight="1" x14ac:dyDescent="0.2">
      <c r="A27" s="28"/>
      <c r="B27" s="49" t="s">
        <v>41</v>
      </c>
      <c r="C27" s="50"/>
      <c r="D27" s="47"/>
      <c r="E27" s="48"/>
      <c r="F27" s="12" t="s">
        <v>34</v>
      </c>
      <c r="G27" s="12">
        <v>1</v>
      </c>
      <c r="H27" s="13">
        <v>1</v>
      </c>
      <c r="I27" s="14">
        <v>3348</v>
      </c>
      <c r="J27" s="15">
        <f t="shared" si="0"/>
        <v>3348</v>
      </c>
    </row>
    <row r="28" spans="1:12" s="5" customFormat="1" ht="24" hidden="1" customHeight="1" x14ac:dyDescent="0.2">
      <c r="A28" s="33"/>
      <c r="B28" s="49" t="s">
        <v>42</v>
      </c>
      <c r="C28" s="50"/>
      <c r="D28" s="47"/>
      <c r="E28" s="48"/>
      <c r="F28" s="12" t="s">
        <v>34</v>
      </c>
      <c r="G28" s="12">
        <v>1</v>
      </c>
      <c r="H28" s="13">
        <v>1</v>
      </c>
      <c r="I28" s="14">
        <v>2005</v>
      </c>
      <c r="J28" s="15">
        <f t="shared" si="0"/>
        <v>2005</v>
      </c>
      <c r="L28" s="1"/>
    </row>
    <row r="29" spans="1:12" s="33" customFormat="1" ht="24" hidden="1" customHeight="1" x14ac:dyDescent="0.2">
      <c r="B29" s="143" t="s">
        <v>43</v>
      </c>
      <c r="C29" s="143"/>
      <c r="D29" s="143"/>
      <c r="E29" s="143"/>
      <c r="F29" s="143"/>
      <c r="G29" s="17"/>
      <c r="H29" s="18"/>
      <c r="I29" s="17" t="s">
        <v>27</v>
      </c>
      <c r="J29" s="16"/>
      <c r="L29" s="28"/>
    </row>
    <row r="30" spans="1:12" s="2" customFormat="1" ht="17.25" hidden="1" x14ac:dyDescent="0.2">
      <c r="A30" s="144"/>
      <c r="B30" s="144"/>
      <c r="C30" s="39"/>
      <c r="D30" s="39"/>
      <c r="E30" s="39"/>
      <c r="F30" s="51"/>
      <c r="G30" s="40"/>
      <c r="H30" s="41"/>
      <c r="I30" s="39"/>
      <c r="J30" s="39"/>
      <c r="L30" s="3"/>
    </row>
    <row r="31" spans="1:12" s="2" customFormat="1" ht="15.75" hidden="1" x14ac:dyDescent="0.25">
      <c r="A31" s="127"/>
      <c r="B31" s="127"/>
      <c r="C31" s="127"/>
      <c r="D31" s="149"/>
      <c r="E31" s="150"/>
      <c r="F31" s="29"/>
      <c r="G31" s="36"/>
      <c r="H31" s="27"/>
      <c r="I31" s="30"/>
      <c r="J31" s="31"/>
    </row>
    <row r="32" spans="1:12" s="2" customFormat="1" ht="15.75" hidden="1" x14ac:dyDescent="0.25">
      <c r="A32" s="127"/>
      <c r="B32" s="127"/>
      <c r="C32" s="127"/>
      <c r="D32" s="149"/>
      <c r="E32" s="150"/>
      <c r="F32" s="29"/>
      <c r="G32" s="36"/>
      <c r="H32" s="27"/>
      <c r="I32" s="30"/>
      <c r="J32" s="31"/>
    </row>
    <row r="33" spans="1:14" s="2" customFormat="1" ht="15.75" hidden="1" x14ac:dyDescent="0.25">
      <c r="A33" s="127"/>
      <c r="B33" s="127"/>
      <c r="C33" s="127"/>
      <c r="D33" s="149"/>
      <c r="E33" s="150"/>
      <c r="F33" s="29"/>
      <c r="G33" s="36"/>
      <c r="H33" s="27"/>
      <c r="I33" s="30"/>
      <c r="J33" s="31"/>
    </row>
    <row r="34" spans="1:14" ht="15.75" hidden="1" x14ac:dyDescent="0.25">
      <c r="A34" s="127"/>
      <c r="B34" s="127"/>
      <c r="C34" s="127"/>
      <c r="D34" s="149"/>
      <c r="E34" s="150"/>
      <c r="F34" s="29"/>
      <c r="G34" s="36"/>
      <c r="H34" s="27"/>
      <c r="I34" s="30"/>
      <c r="J34" s="31"/>
      <c r="L34" s="2"/>
    </row>
    <row r="35" spans="1:14" ht="15.75" hidden="1" x14ac:dyDescent="0.25">
      <c r="A35" s="127"/>
      <c r="B35" s="127"/>
      <c r="C35" s="127"/>
      <c r="D35" s="149"/>
      <c r="E35" s="150"/>
      <c r="F35" s="29"/>
      <c r="G35" s="36"/>
      <c r="H35" s="27"/>
      <c r="I35" s="30"/>
      <c r="J35" s="31"/>
    </row>
    <row r="36" spans="1:14" ht="15.75" hidden="1" x14ac:dyDescent="0.25">
      <c r="A36" s="127"/>
      <c r="B36" s="127"/>
      <c r="C36" s="127"/>
      <c r="D36" s="149"/>
      <c r="E36" s="150"/>
      <c r="F36" s="29"/>
      <c r="G36" s="36"/>
      <c r="H36" s="27"/>
      <c r="I36" s="30"/>
      <c r="J36" s="31"/>
    </row>
    <row r="37" spans="1:14" ht="15.75" hidden="1" x14ac:dyDescent="0.25">
      <c r="A37" s="127"/>
      <c r="B37" s="127"/>
      <c r="C37" s="127"/>
      <c r="D37" s="149"/>
      <c r="E37" s="150"/>
      <c r="F37" s="29"/>
      <c r="G37" s="36"/>
      <c r="H37" s="27"/>
      <c r="I37" s="30"/>
      <c r="J37" s="31"/>
    </row>
    <row r="38" spans="1:14" ht="15.75" hidden="1" x14ac:dyDescent="0.25">
      <c r="A38" s="127"/>
      <c r="B38" s="127"/>
      <c r="C38" s="127"/>
      <c r="D38" s="149"/>
      <c r="E38" s="150"/>
      <c r="F38" s="29"/>
      <c r="G38" s="36"/>
      <c r="H38" s="27"/>
      <c r="I38" s="30"/>
      <c r="J38" s="31"/>
    </row>
    <row r="39" spans="1:14" ht="15.75" hidden="1" x14ac:dyDescent="0.25">
      <c r="A39" s="147"/>
      <c r="B39" s="147"/>
      <c r="C39" s="147"/>
      <c r="D39" s="149"/>
      <c r="E39" s="150"/>
      <c r="F39" s="29"/>
      <c r="G39" s="36"/>
      <c r="H39" s="27"/>
      <c r="I39" s="30"/>
      <c r="J39" s="31"/>
    </row>
    <row r="40" spans="1:14" ht="27" hidden="1" customHeight="1" x14ac:dyDescent="0.2">
      <c r="A40" s="19"/>
      <c r="B40" s="148"/>
      <c r="C40" s="148"/>
      <c r="D40" s="148"/>
      <c r="E40" s="148"/>
      <c r="F40" s="148"/>
      <c r="G40" s="34"/>
      <c r="H40" s="145"/>
      <c r="I40" s="145"/>
      <c r="J40" s="35"/>
    </row>
    <row r="41" spans="1:14" ht="27" hidden="1" customHeight="1" x14ac:dyDescent="0.2">
      <c r="A41" s="19"/>
      <c r="B41" s="146"/>
      <c r="C41" s="146"/>
      <c r="D41" s="146"/>
      <c r="E41" s="146"/>
      <c r="F41" s="146"/>
      <c r="G41" s="146"/>
      <c r="H41" s="146"/>
      <c r="I41" s="146"/>
      <c r="J41" s="146"/>
    </row>
    <row r="42" spans="1:14" ht="14.25" x14ac:dyDescent="0.2">
      <c r="B42" s="65" t="s">
        <v>45</v>
      </c>
    </row>
    <row r="43" spans="1:14" ht="15" x14ac:dyDescent="0.2">
      <c r="B43" s="65" t="s">
        <v>44</v>
      </c>
    </row>
    <row r="46" spans="1:14" ht="13.5" thickBot="1" x14ac:dyDescent="0.25"/>
    <row r="47" spans="1:14" ht="15.75" x14ac:dyDescent="0.2">
      <c r="B47" s="79"/>
      <c r="C47" s="80" t="s">
        <v>46</v>
      </c>
      <c r="D47" s="80"/>
      <c r="E47" s="80"/>
      <c r="F47" s="80"/>
      <c r="G47" s="80"/>
      <c r="H47" s="80"/>
      <c r="I47" s="80"/>
      <c r="J47" s="80"/>
      <c r="K47" s="80"/>
      <c r="L47" s="80"/>
      <c r="M47" s="81"/>
      <c r="N47" s="81"/>
    </row>
    <row r="48" spans="1:14" ht="32.25" thickBot="1" x14ac:dyDescent="0.25">
      <c r="B48" s="82" t="s">
        <v>47</v>
      </c>
      <c r="C48" s="83" t="s">
        <v>48</v>
      </c>
      <c r="D48" s="84" t="s">
        <v>49</v>
      </c>
      <c r="E48" s="83" t="s">
        <v>50</v>
      </c>
      <c r="F48" s="85" t="s">
        <v>51</v>
      </c>
      <c r="G48" s="86"/>
      <c r="H48" s="83" t="s">
        <v>52</v>
      </c>
      <c r="I48" s="83" t="s">
        <v>53</v>
      </c>
      <c r="J48" s="85" t="s">
        <v>54</v>
      </c>
      <c r="K48" s="86"/>
      <c r="L48" s="83" t="s">
        <v>55</v>
      </c>
      <c r="M48" s="87" t="s">
        <v>56</v>
      </c>
      <c r="N48" s="87" t="s">
        <v>57</v>
      </c>
    </row>
    <row r="49" spans="2:14" ht="31.5" x14ac:dyDescent="0.2">
      <c r="B49" s="88" t="s">
        <v>58</v>
      </c>
      <c r="C49" s="89" t="s">
        <v>59</v>
      </c>
      <c r="D49" s="89" t="s">
        <v>60</v>
      </c>
      <c r="E49" s="89" t="s">
        <v>61</v>
      </c>
      <c r="F49" s="90">
        <v>3</v>
      </c>
      <c r="G49" s="90" t="s">
        <v>62</v>
      </c>
      <c r="H49" s="91">
        <v>40000</v>
      </c>
      <c r="I49" s="92" t="s">
        <v>63</v>
      </c>
      <c r="J49" s="93">
        <v>21</v>
      </c>
      <c r="K49" s="89" t="s">
        <v>64</v>
      </c>
      <c r="L49" s="93">
        <v>840</v>
      </c>
      <c r="M49" s="94"/>
      <c r="N49" s="94">
        <v>840</v>
      </c>
    </row>
    <row r="50" spans="2:14" ht="48" thickBot="1" x14ac:dyDescent="0.25">
      <c r="B50" s="95" t="s">
        <v>65</v>
      </c>
      <c r="C50" s="96" t="s">
        <v>66</v>
      </c>
      <c r="D50" s="96" t="s">
        <v>67</v>
      </c>
      <c r="E50" s="96" t="s">
        <v>68</v>
      </c>
      <c r="F50" s="97">
        <v>1</v>
      </c>
      <c r="G50" s="96" t="s">
        <v>69</v>
      </c>
      <c r="H50" s="98">
        <v>200000</v>
      </c>
      <c r="I50" s="99" t="s">
        <v>70</v>
      </c>
      <c r="J50" s="100">
        <v>32000</v>
      </c>
      <c r="K50" s="96" t="s">
        <v>71</v>
      </c>
      <c r="L50" s="100">
        <v>32000</v>
      </c>
      <c r="M50" s="101"/>
      <c r="N50" s="101">
        <v>32000</v>
      </c>
    </row>
    <row r="51" spans="2:14" ht="21" x14ac:dyDescent="0.2">
      <c r="B51" s="102" t="s">
        <v>72</v>
      </c>
      <c r="C51" s="103"/>
      <c r="D51" s="104"/>
      <c r="E51" s="103"/>
      <c r="F51" s="105"/>
      <c r="G51" s="104"/>
      <c r="H51" s="106">
        <v>240000</v>
      </c>
      <c r="I51" s="107"/>
      <c r="J51" s="104"/>
      <c r="K51" s="107"/>
      <c r="L51" s="78">
        <v>32840</v>
      </c>
      <c r="M51" s="108">
        <v>0.75</v>
      </c>
      <c r="N51" s="119">
        <v>8210</v>
      </c>
    </row>
    <row r="52" spans="2:14" ht="16.5" thickBot="1" x14ac:dyDescent="0.25">
      <c r="B52" s="109" t="s">
        <v>73</v>
      </c>
      <c r="C52" s="110"/>
      <c r="D52" s="110"/>
      <c r="E52" s="111"/>
      <c r="F52" s="112"/>
      <c r="G52" s="113"/>
      <c r="H52" s="112" t="s">
        <v>74</v>
      </c>
      <c r="I52" s="114"/>
      <c r="J52" s="113"/>
      <c r="K52" s="115"/>
      <c r="L52" s="112" t="s">
        <v>75</v>
      </c>
      <c r="M52" s="116"/>
      <c r="N52" s="116" t="s">
        <v>76</v>
      </c>
    </row>
    <row r="58" spans="2:14" ht="15.75" x14ac:dyDescent="0.25">
      <c r="B58" s="121" t="s">
        <v>78</v>
      </c>
    </row>
  </sheetData>
  <mergeCells count="38">
    <mergeCell ref="B25:C25"/>
    <mergeCell ref="B29:F29"/>
    <mergeCell ref="A30:B30"/>
    <mergeCell ref="H40:I40"/>
    <mergeCell ref="B41:J41"/>
    <mergeCell ref="A35:C35"/>
    <mergeCell ref="A36:C36"/>
    <mergeCell ref="A37:C37"/>
    <mergeCell ref="A38:C38"/>
    <mergeCell ref="A39:C39"/>
    <mergeCell ref="B40:F40"/>
    <mergeCell ref="A31:C31"/>
    <mergeCell ref="D31:D39"/>
    <mergeCell ref="E31:E39"/>
    <mergeCell ref="A32:C32"/>
    <mergeCell ref="A33:C33"/>
    <mergeCell ref="A34:C34"/>
    <mergeCell ref="C2:D2"/>
    <mergeCell ref="C3:D3"/>
    <mergeCell ref="C4:D4"/>
    <mergeCell ref="C5:D5"/>
    <mergeCell ref="B8:C8"/>
    <mergeCell ref="B7:K7"/>
    <mergeCell ref="D20:D26"/>
    <mergeCell ref="E20:E26"/>
    <mergeCell ref="B21:C21"/>
    <mergeCell ref="B22:C22"/>
    <mergeCell ref="B14:F14"/>
    <mergeCell ref="B9:C9"/>
    <mergeCell ref="B13:C13"/>
    <mergeCell ref="B18:J18"/>
    <mergeCell ref="B19:C19"/>
    <mergeCell ref="B24:C24"/>
    <mergeCell ref="B20:C20"/>
    <mergeCell ref="B10:C10"/>
    <mergeCell ref="B11:C11"/>
    <mergeCell ref="B12:C12"/>
    <mergeCell ref="B23:C23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2"/>
  <sheetViews>
    <sheetView showGridLines="0" topLeftCell="A13" zoomScale="87" zoomScaleNormal="87" workbookViewId="0">
      <selection activeCell="B24" sqref="B24"/>
    </sheetView>
  </sheetViews>
  <sheetFormatPr defaultRowHeight="12.75" x14ac:dyDescent="0.2"/>
  <cols>
    <col min="1" max="1" width="3.5703125" style="7" customWidth="1"/>
    <col min="2" max="2" width="25.7109375" style="7" customWidth="1"/>
    <col min="3" max="3" width="22.42578125" style="7" customWidth="1"/>
    <col min="4" max="4" width="20.42578125" style="7" customWidth="1"/>
    <col min="5" max="5" width="57.5703125" style="7" customWidth="1"/>
    <col min="6" max="6" width="14.5703125" style="7" customWidth="1"/>
    <col min="7" max="7" width="18.42578125" style="7" customWidth="1"/>
    <col min="8" max="8" width="12.7109375" style="7" customWidth="1"/>
    <col min="9" max="9" width="22.85546875" style="7" customWidth="1"/>
    <col min="10" max="10" width="26.7109375" style="7" customWidth="1"/>
    <col min="11" max="11" width="20.28515625" style="7" customWidth="1"/>
    <col min="12" max="12" width="17.140625" style="7" customWidth="1"/>
    <col min="13" max="13" width="11.28515625" style="7" bestFit="1" customWidth="1"/>
    <col min="14" max="16384" width="9.140625" style="7"/>
  </cols>
  <sheetData>
    <row r="1" spans="2:10" ht="15.75" customHeight="1" x14ac:dyDescent="0.2"/>
    <row r="2" spans="2:10" ht="20.100000000000001" customHeight="1" x14ac:dyDescent="0.2">
      <c r="B2" s="6" t="s">
        <v>0</v>
      </c>
      <c r="C2" s="128" t="s">
        <v>1</v>
      </c>
      <c r="D2" s="128"/>
    </row>
    <row r="3" spans="2:10" ht="20.100000000000001" customHeight="1" x14ac:dyDescent="0.2">
      <c r="B3" s="6" t="s">
        <v>2</v>
      </c>
      <c r="C3" s="128" t="s">
        <v>3</v>
      </c>
      <c r="D3" s="128"/>
    </row>
    <row r="4" spans="2:10" ht="20.100000000000001" customHeight="1" x14ac:dyDescent="0.2">
      <c r="B4" s="6" t="s">
        <v>4</v>
      </c>
      <c r="C4" s="129" t="s">
        <v>5</v>
      </c>
      <c r="D4" s="130"/>
    </row>
    <row r="5" spans="2:10" ht="20.100000000000001" customHeight="1" x14ac:dyDescent="0.2">
      <c r="B5" s="6" t="s">
        <v>6</v>
      </c>
      <c r="C5" s="129"/>
      <c r="D5" s="130"/>
    </row>
    <row r="6" spans="2:10" ht="20.100000000000001" customHeight="1" x14ac:dyDescent="0.2"/>
    <row r="7" spans="2:10" s="19" customFormat="1" ht="17.25" x14ac:dyDescent="0.2">
      <c r="B7" s="151" t="s">
        <v>7</v>
      </c>
      <c r="C7" s="151"/>
      <c r="D7" s="151"/>
      <c r="E7" s="151"/>
      <c r="F7" s="151"/>
      <c r="G7" s="151"/>
      <c r="H7" s="151"/>
      <c r="I7" s="151"/>
      <c r="J7" s="151"/>
    </row>
    <row r="8" spans="2:10" s="19" customFormat="1" ht="25.5" x14ac:dyDescent="0.2">
      <c r="B8" s="131" t="s">
        <v>8</v>
      </c>
      <c r="C8" s="132"/>
      <c r="D8" s="20" t="s">
        <v>9</v>
      </c>
      <c r="E8" s="20" t="s">
        <v>10</v>
      </c>
      <c r="F8" s="21" t="s">
        <v>11</v>
      </c>
      <c r="G8" s="22" t="s">
        <v>12</v>
      </c>
      <c r="H8" s="23" t="s">
        <v>13</v>
      </c>
      <c r="I8" s="20" t="s">
        <v>14</v>
      </c>
      <c r="J8" s="20" t="s">
        <v>15</v>
      </c>
    </row>
    <row r="9" spans="2:10" s="19" customFormat="1" ht="19.5" customHeight="1" x14ac:dyDescent="0.2">
      <c r="B9" s="125" t="s">
        <v>17</v>
      </c>
      <c r="C9" s="126"/>
      <c r="D9" s="52"/>
      <c r="E9" s="25" t="s">
        <v>18</v>
      </c>
      <c r="F9" s="26" t="s">
        <v>19</v>
      </c>
      <c r="G9" s="42">
        <v>30</v>
      </c>
      <c r="H9" s="57">
        <v>0.25</v>
      </c>
      <c r="I9" s="63">
        <v>15514.83</v>
      </c>
      <c r="J9" s="44">
        <f>I9*H9*G9</f>
        <v>116361.22500000001</v>
      </c>
    </row>
    <row r="10" spans="2:10" s="19" customFormat="1" ht="19.5" customHeight="1" x14ac:dyDescent="0.2">
      <c r="B10" s="125" t="s">
        <v>20</v>
      </c>
      <c r="C10" s="126"/>
      <c r="D10" s="52"/>
      <c r="E10" s="25" t="s">
        <v>21</v>
      </c>
      <c r="F10" s="26" t="s">
        <v>19</v>
      </c>
      <c r="G10" s="42">
        <v>5</v>
      </c>
      <c r="H10" s="57">
        <v>0.375</v>
      </c>
      <c r="I10" s="63">
        <v>9211</v>
      </c>
      <c r="J10" s="44">
        <f>I10*H10*G10</f>
        <v>17270.625</v>
      </c>
    </row>
    <row r="11" spans="2:10" s="19" customFormat="1" ht="19.5" customHeight="1" x14ac:dyDescent="0.2">
      <c r="B11" s="125" t="s">
        <v>20</v>
      </c>
      <c r="C11" s="126"/>
      <c r="D11" s="52"/>
      <c r="E11" s="25" t="s">
        <v>22</v>
      </c>
      <c r="F11" s="26" t="s">
        <v>19</v>
      </c>
      <c r="G11" s="42">
        <v>5</v>
      </c>
      <c r="H11" s="57">
        <v>0.375</v>
      </c>
      <c r="I11" s="63">
        <v>9211</v>
      </c>
      <c r="J11" s="44">
        <f>I11*H11*G11</f>
        <v>17270.625</v>
      </c>
    </row>
    <row r="12" spans="2:10" s="19" customFormat="1" ht="21" customHeight="1" x14ac:dyDescent="0.2">
      <c r="B12" s="125" t="s">
        <v>25</v>
      </c>
      <c r="C12" s="126"/>
      <c r="D12" s="52"/>
      <c r="E12" s="25" t="s">
        <v>26</v>
      </c>
      <c r="F12" s="26">
        <v>30</v>
      </c>
      <c r="G12" s="42">
        <v>17</v>
      </c>
      <c r="H12" s="67">
        <v>1</v>
      </c>
      <c r="I12" s="63">
        <v>15514.83</v>
      </c>
      <c r="J12" s="44">
        <f>I12*H12*G12</f>
        <v>263752.11</v>
      </c>
    </row>
    <row r="13" spans="2:10" s="19" customFormat="1" ht="21" x14ac:dyDescent="0.2">
      <c r="B13" s="137"/>
      <c r="C13" s="138"/>
      <c r="D13" s="138"/>
      <c r="E13" s="138"/>
      <c r="F13" s="139"/>
      <c r="G13" s="66">
        <f>SUM(G9:G12)</f>
        <v>57</v>
      </c>
      <c r="H13" s="61"/>
      <c r="I13" s="45" t="s">
        <v>27</v>
      </c>
      <c r="J13" s="46">
        <f>SUM(J9:J12)</f>
        <v>414654.58499999996</v>
      </c>
    </row>
    <row r="14" spans="2:10" s="19" customFormat="1" ht="21" x14ac:dyDescent="0.2">
      <c r="B14" s="58"/>
      <c r="C14" s="58"/>
      <c r="D14" s="24"/>
      <c r="E14" s="32"/>
      <c r="F14" s="29"/>
      <c r="G14" s="59"/>
      <c r="H14" s="29"/>
      <c r="I14" s="60" t="s">
        <v>28</v>
      </c>
      <c r="J14" s="120">
        <v>0.7</v>
      </c>
    </row>
    <row r="15" spans="2:10" s="19" customFormat="1" ht="23.25" x14ac:dyDescent="0.25">
      <c r="B15" s="43" t="s">
        <v>30</v>
      </c>
      <c r="C15" s="43"/>
      <c r="D15" s="24"/>
      <c r="E15" s="32"/>
      <c r="F15" s="29"/>
      <c r="G15" s="27"/>
      <c r="H15" s="27"/>
      <c r="I15" s="53" t="s">
        <v>31</v>
      </c>
      <c r="J15" s="56">
        <f>J13-J13*J14</f>
        <v>124396.37550000002</v>
      </c>
    </row>
    <row r="18" spans="2:2" ht="14.25" x14ac:dyDescent="0.2">
      <c r="B18" s="65" t="s">
        <v>45</v>
      </c>
    </row>
    <row r="19" spans="2:2" ht="15" x14ac:dyDescent="0.2">
      <c r="B19" s="65" t="s">
        <v>44</v>
      </c>
    </row>
    <row r="22" spans="2:2" ht="15.75" x14ac:dyDescent="0.25">
      <c r="B22" s="121" t="s">
        <v>78</v>
      </c>
    </row>
  </sheetData>
  <mergeCells count="11">
    <mergeCell ref="B13:F13"/>
    <mergeCell ref="B8:C8"/>
    <mergeCell ref="B9:C9"/>
    <mergeCell ref="B10:C10"/>
    <mergeCell ref="B11:C11"/>
    <mergeCell ref="B12:C12"/>
    <mergeCell ref="C2:D2"/>
    <mergeCell ref="C3:D3"/>
    <mergeCell ref="C4:D4"/>
    <mergeCell ref="C5:D5"/>
    <mergeCell ref="B7:J7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showGridLines="0" topLeftCell="A10" zoomScale="87" zoomScaleNormal="87" workbookViewId="0">
      <selection activeCell="B52" sqref="B52"/>
    </sheetView>
  </sheetViews>
  <sheetFormatPr defaultRowHeight="12.75" x14ac:dyDescent="0.2"/>
  <cols>
    <col min="1" max="1" width="3.5703125" style="7" customWidth="1"/>
    <col min="2" max="2" width="25.7109375" style="7" customWidth="1"/>
    <col min="3" max="3" width="22.42578125" style="7" customWidth="1"/>
    <col min="4" max="4" width="20.42578125" style="7" customWidth="1"/>
    <col min="5" max="5" width="57.5703125" style="7" customWidth="1"/>
    <col min="6" max="6" width="14.5703125" style="7" customWidth="1"/>
    <col min="7" max="7" width="18.42578125" style="7" customWidth="1"/>
    <col min="8" max="8" width="12.7109375" style="7" customWidth="1"/>
    <col min="9" max="9" width="22.85546875" style="7" customWidth="1"/>
    <col min="10" max="10" width="26.7109375" style="7" customWidth="1"/>
    <col min="11" max="11" width="20.28515625" style="7" customWidth="1"/>
    <col min="12" max="12" width="17.140625" style="7" customWidth="1"/>
    <col min="13" max="13" width="11.28515625" style="7" bestFit="1" customWidth="1"/>
    <col min="14" max="16384" width="9.140625" style="7"/>
  </cols>
  <sheetData>
    <row r="1" spans="1:10" ht="15.75" customHeight="1" x14ac:dyDescent="0.2"/>
    <row r="2" spans="1:10" ht="20.100000000000001" customHeight="1" x14ac:dyDescent="0.2">
      <c r="B2" s="6" t="s">
        <v>0</v>
      </c>
      <c r="C2" s="128" t="s">
        <v>1</v>
      </c>
      <c r="D2" s="128"/>
    </row>
    <row r="3" spans="1:10" ht="20.100000000000001" customHeight="1" x14ac:dyDescent="0.2">
      <c r="B3" s="6" t="s">
        <v>2</v>
      </c>
      <c r="C3" s="128" t="s">
        <v>3</v>
      </c>
      <c r="D3" s="128"/>
    </row>
    <row r="4" spans="1:10" ht="20.100000000000001" customHeight="1" x14ac:dyDescent="0.2">
      <c r="B4" s="6" t="s">
        <v>4</v>
      </c>
      <c r="C4" s="129" t="s">
        <v>5</v>
      </c>
      <c r="D4" s="130"/>
    </row>
    <row r="5" spans="1:10" ht="20.100000000000001" customHeight="1" x14ac:dyDescent="0.2">
      <c r="B5" s="6" t="s">
        <v>6</v>
      </c>
      <c r="C5" s="129"/>
      <c r="D5" s="130"/>
    </row>
    <row r="6" spans="1:10" ht="20.100000000000001" customHeight="1" x14ac:dyDescent="0.2"/>
    <row r="7" spans="1:10" s="19" customFormat="1" ht="17.25" x14ac:dyDescent="0.2">
      <c r="B7" s="151" t="s">
        <v>7</v>
      </c>
      <c r="C7" s="151"/>
      <c r="D7" s="151"/>
      <c r="E7" s="151"/>
      <c r="F7" s="151"/>
      <c r="G7" s="151"/>
      <c r="H7" s="151"/>
      <c r="I7" s="151"/>
      <c r="J7" s="151"/>
    </row>
    <row r="8" spans="1:10" s="19" customFormat="1" ht="25.5" x14ac:dyDescent="0.2">
      <c r="B8" s="131" t="s">
        <v>8</v>
      </c>
      <c r="C8" s="132"/>
      <c r="D8" s="20" t="s">
        <v>9</v>
      </c>
      <c r="E8" s="20" t="s">
        <v>10</v>
      </c>
      <c r="F8" s="21" t="s">
        <v>11</v>
      </c>
      <c r="G8" s="22" t="s">
        <v>12</v>
      </c>
      <c r="H8" s="23" t="s">
        <v>13</v>
      </c>
      <c r="I8" s="20" t="s">
        <v>14</v>
      </c>
      <c r="J8" s="20" t="s">
        <v>15</v>
      </c>
    </row>
    <row r="9" spans="1:10" s="19" customFormat="1" ht="19.5" customHeight="1" x14ac:dyDescent="0.2">
      <c r="B9" s="125" t="s">
        <v>17</v>
      </c>
      <c r="C9" s="126"/>
      <c r="D9" s="52"/>
      <c r="E9" s="25" t="s">
        <v>18</v>
      </c>
      <c r="F9" s="26" t="s">
        <v>19</v>
      </c>
      <c r="G9" s="42">
        <v>30</v>
      </c>
      <c r="H9" s="57">
        <v>0.25</v>
      </c>
      <c r="I9" s="63">
        <v>15514.83</v>
      </c>
      <c r="J9" s="44">
        <f>I9*H9*G9</f>
        <v>116361.22500000001</v>
      </c>
    </row>
    <row r="10" spans="1:10" s="19" customFormat="1" ht="19.5" customHeight="1" x14ac:dyDescent="0.2">
      <c r="B10" s="125" t="s">
        <v>20</v>
      </c>
      <c r="C10" s="126"/>
      <c r="D10" s="52"/>
      <c r="E10" s="25" t="s">
        <v>22</v>
      </c>
      <c r="F10" s="26" t="s">
        <v>19</v>
      </c>
      <c r="G10" s="42">
        <v>5</v>
      </c>
      <c r="H10" s="57">
        <v>0.375</v>
      </c>
      <c r="I10" s="63">
        <v>9211</v>
      </c>
      <c r="J10" s="44">
        <f>I10*H10*G10</f>
        <v>17270.625</v>
      </c>
    </row>
    <row r="11" spans="1:10" s="19" customFormat="1" ht="21" customHeight="1" x14ac:dyDescent="0.2">
      <c r="B11" s="125" t="s">
        <v>25</v>
      </c>
      <c r="C11" s="126"/>
      <c r="D11" s="52"/>
      <c r="E11" s="25" t="s">
        <v>26</v>
      </c>
      <c r="F11" s="26">
        <v>30</v>
      </c>
      <c r="G11" s="42">
        <v>12</v>
      </c>
      <c r="H11" s="26">
        <v>1</v>
      </c>
      <c r="I11" s="63">
        <v>15514.83</v>
      </c>
      <c r="J11" s="44">
        <f>I11*H11*G11</f>
        <v>186177.96</v>
      </c>
    </row>
    <row r="12" spans="1:10" s="19" customFormat="1" ht="21" x14ac:dyDescent="0.2">
      <c r="B12" s="137"/>
      <c r="C12" s="138"/>
      <c r="D12" s="138"/>
      <c r="E12" s="138"/>
      <c r="F12" s="139"/>
      <c r="G12" s="62">
        <f>SUM(G9:G11)</f>
        <v>47</v>
      </c>
      <c r="H12" s="61"/>
      <c r="I12" s="45" t="s">
        <v>27</v>
      </c>
      <c r="J12" s="46">
        <f>SUM(J9:J11)</f>
        <v>319809.81</v>
      </c>
    </row>
    <row r="13" spans="1:10" s="19" customFormat="1" ht="18.75" x14ac:dyDescent="0.2">
      <c r="B13" s="58"/>
      <c r="C13" s="58"/>
      <c r="D13" s="24"/>
      <c r="E13" s="32"/>
      <c r="F13" s="29"/>
      <c r="G13" s="59"/>
      <c r="H13" s="29"/>
      <c r="I13" s="60" t="s">
        <v>28</v>
      </c>
      <c r="J13" s="55">
        <v>0.75</v>
      </c>
    </row>
    <row r="14" spans="1:10" s="19" customFormat="1" ht="23.25" x14ac:dyDescent="0.25">
      <c r="B14" s="43" t="s">
        <v>30</v>
      </c>
      <c r="C14" s="43"/>
      <c r="D14" s="24"/>
      <c r="E14" s="32"/>
      <c r="F14" s="29"/>
      <c r="G14" s="27"/>
      <c r="H14" s="27"/>
      <c r="I14" s="53" t="s">
        <v>31</v>
      </c>
      <c r="J14" s="56">
        <f>J12-J12*J13</f>
        <v>79952.452500000014</v>
      </c>
    </row>
    <row r="15" spans="1:10" s="19" customFormat="1" ht="18.75" x14ac:dyDescent="0.25">
      <c r="B15" s="43"/>
      <c r="C15" s="43"/>
      <c r="D15" s="24"/>
      <c r="E15" s="32"/>
      <c r="F15" s="29"/>
      <c r="G15" s="27"/>
      <c r="H15" s="27"/>
      <c r="I15" s="54"/>
      <c r="J15" s="31"/>
    </row>
    <row r="16" spans="1:10" s="2" customFormat="1" ht="39.950000000000003" hidden="1" customHeight="1" x14ac:dyDescent="0.2">
      <c r="A16" s="38"/>
      <c r="B16" s="140" t="s">
        <v>32</v>
      </c>
      <c r="C16" s="140"/>
      <c r="D16" s="140"/>
      <c r="E16" s="140"/>
      <c r="F16" s="140"/>
      <c r="G16" s="140"/>
      <c r="H16" s="140"/>
      <c r="I16" s="140"/>
      <c r="J16" s="140"/>
    </row>
    <row r="17" spans="1:12" s="4" customFormat="1" ht="27.75" hidden="1" customHeight="1" x14ac:dyDescent="0.2">
      <c r="A17" s="37"/>
      <c r="B17" s="141" t="s">
        <v>8</v>
      </c>
      <c r="C17" s="142"/>
      <c r="D17" s="8" t="s">
        <v>9</v>
      </c>
      <c r="E17" s="8" t="s">
        <v>10</v>
      </c>
      <c r="F17" s="9" t="s">
        <v>11</v>
      </c>
      <c r="G17" s="10" t="s">
        <v>12</v>
      </c>
      <c r="H17" s="11" t="s">
        <v>13</v>
      </c>
      <c r="I17" s="8" t="s">
        <v>14</v>
      </c>
      <c r="J17" s="8" t="s">
        <v>15</v>
      </c>
    </row>
    <row r="18" spans="1:12" s="1" customFormat="1" ht="17.100000000000001" hidden="1" customHeight="1" x14ac:dyDescent="0.2">
      <c r="A18" s="28"/>
      <c r="B18" s="124" t="s">
        <v>33</v>
      </c>
      <c r="C18" s="124"/>
      <c r="D18" s="135"/>
      <c r="E18" s="136"/>
      <c r="F18" s="12" t="s">
        <v>34</v>
      </c>
      <c r="G18" s="12">
        <v>1</v>
      </c>
      <c r="H18" s="13">
        <v>1</v>
      </c>
      <c r="I18" s="14">
        <v>4875</v>
      </c>
      <c r="J18" s="15">
        <f t="shared" ref="J18:J26" si="0">G18*H18*I18</f>
        <v>4875</v>
      </c>
    </row>
    <row r="19" spans="1:12" s="1" customFormat="1" ht="17.100000000000001" hidden="1" customHeight="1" x14ac:dyDescent="0.2">
      <c r="A19" s="28"/>
      <c r="B19" s="122" t="s">
        <v>35</v>
      </c>
      <c r="C19" s="123"/>
      <c r="D19" s="135"/>
      <c r="E19" s="136"/>
      <c r="F19" s="12" t="s">
        <v>34</v>
      </c>
      <c r="G19" s="12">
        <v>3</v>
      </c>
      <c r="H19" s="13">
        <v>1</v>
      </c>
      <c r="I19" s="14">
        <v>2923</v>
      </c>
      <c r="J19" s="15">
        <f t="shared" si="0"/>
        <v>8769</v>
      </c>
    </row>
    <row r="20" spans="1:12" s="1" customFormat="1" ht="17.100000000000001" hidden="1" customHeight="1" x14ac:dyDescent="0.2">
      <c r="A20" s="28"/>
      <c r="B20" s="122" t="s">
        <v>36</v>
      </c>
      <c r="C20" s="123"/>
      <c r="D20" s="135"/>
      <c r="E20" s="136"/>
      <c r="F20" s="12" t="s">
        <v>34</v>
      </c>
      <c r="G20" s="12">
        <v>3</v>
      </c>
      <c r="H20" s="13">
        <v>1</v>
      </c>
      <c r="I20" s="14">
        <v>2490</v>
      </c>
      <c r="J20" s="15">
        <f t="shared" si="0"/>
        <v>7470</v>
      </c>
    </row>
    <row r="21" spans="1:12" s="1" customFormat="1" ht="17.100000000000001" hidden="1" customHeight="1" x14ac:dyDescent="0.2">
      <c r="A21" s="28"/>
      <c r="B21" s="122" t="s">
        <v>37</v>
      </c>
      <c r="C21" s="123"/>
      <c r="D21" s="135"/>
      <c r="E21" s="136"/>
      <c r="F21" s="12" t="s">
        <v>34</v>
      </c>
      <c r="G21" s="12">
        <v>4</v>
      </c>
      <c r="H21" s="13">
        <v>1</v>
      </c>
      <c r="I21" s="14">
        <v>6497</v>
      </c>
      <c r="J21" s="15">
        <f t="shared" si="0"/>
        <v>25988</v>
      </c>
    </row>
    <row r="22" spans="1:12" s="1" customFormat="1" ht="17.100000000000001" hidden="1" customHeight="1" x14ac:dyDescent="0.2">
      <c r="A22" s="28"/>
      <c r="B22" s="122" t="s">
        <v>38</v>
      </c>
      <c r="C22" s="123"/>
      <c r="D22" s="135"/>
      <c r="E22" s="136"/>
      <c r="F22" s="12" t="s">
        <v>34</v>
      </c>
      <c r="G22" s="12">
        <v>2</v>
      </c>
      <c r="H22" s="13">
        <v>1</v>
      </c>
      <c r="I22" s="14">
        <v>2924</v>
      </c>
      <c r="J22" s="15">
        <f t="shared" si="0"/>
        <v>5848</v>
      </c>
    </row>
    <row r="23" spans="1:12" s="1" customFormat="1" ht="17.100000000000001" hidden="1" customHeight="1" x14ac:dyDescent="0.2">
      <c r="A23" s="28"/>
      <c r="B23" s="122" t="s">
        <v>39</v>
      </c>
      <c r="C23" s="123"/>
      <c r="D23" s="135"/>
      <c r="E23" s="136"/>
      <c r="F23" s="12" t="s">
        <v>34</v>
      </c>
      <c r="G23" s="12">
        <v>4</v>
      </c>
      <c r="H23" s="13">
        <v>1</v>
      </c>
      <c r="I23" s="14">
        <v>5375</v>
      </c>
      <c r="J23" s="15">
        <f t="shared" si="0"/>
        <v>21500</v>
      </c>
    </row>
    <row r="24" spans="1:12" s="1" customFormat="1" ht="17.100000000000001" hidden="1" customHeight="1" x14ac:dyDescent="0.2">
      <c r="A24" s="28"/>
      <c r="B24" s="49" t="s">
        <v>40</v>
      </c>
      <c r="C24" s="50"/>
      <c r="D24" s="135"/>
      <c r="E24" s="136"/>
      <c r="F24" s="12" t="s">
        <v>34</v>
      </c>
      <c r="G24" s="12">
        <v>1</v>
      </c>
      <c r="H24" s="13">
        <v>1</v>
      </c>
      <c r="I24" s="14">
        <v>2923</v>
      </c>
      <c r="J24" s="15">
        <f t="shared" si="0"/>
        <v>2923</v>
      </c>
    </row>
    <row r="25" spans="1:12" s="1" customFormat="1" ht="17.100000000000001" hidden="1" customHeight="1" x14ac:dyDescent="0.2">
      <c r="A25" s="28"/>
      <c r="B25" s="49" t="s">
        <v>41</v>
      </c>
      <c r="C25" s="50"/>
      <c r="D25" s="47"/>
      <c r="E25" s="48"/>
      <c r="F25" s="12" t="s">
        <v>34</v>
      </c>
      <c r="G25" s="12">
        <v>1</v>
      </c>
      <c r="H25" s="13">
        <v>1</v>
      </c>
      <c r="I25" s="14">
        <v>3348</v>
      </c>
      <c r="J25" s="15">
        <f t="shared" si="0"/>
        <v>3348</v>
      </c>
    </row>
    <row r="26" spans="1:12" s="5" customFormat="1" ht="24" hidden="1" customHeight="1" x14ac:dyDescent="0.2">
      <c r="A26" s="33"/>
      <c r="B26" s="49" t="s">
        <v>42</v>
      </c>
      <c r="C26" s="50"/>
      <c r="D26" s="47"/>
      <c r="E26" s="48"/>
      <c r="F26" s="12" t="s">
        <v>34</v>
      </c>
      <c r="G26" s="12">
        <v>1</v>
      </c>
      <c r="H26" s="13">
        <v>1</v>
      </c>
      <c r="I26" s="14">
        <v>2005</v>
      </c>
      <c r="J26" s="15">
        <f t="shared" si="0"/>
        <v>2005</v>
      </c>
      <c r="L26" s="1"/>
    </row>
    <row r="27" spans="1:12" s="33" customFormat="1" ht="24" hidden="1" customHeight="1" x14ac:dyDescent="0.2">
      <c r="B27" s="143" t="s">
        <v>43</v>
      </c>
      <c r="C27" s="143"/>
      <c r="D27" s="143"/>
      <c r="E27" s="143"/>
      <c r="F27" s="143"/>
      <c r="G27" s="17"/>
      <c r="H27" s="18"/>
      <c r="I27" s="17" t="s">
        <v>27</v>
      </c>
      <c r="J27" s="16"/>
      <c r="L27" s="28"/>
    </row>
    <row r="28" spans="1:12" s="2" customFormat="1" ht="17.25" hidden="1" x14ac:dyDescent="0.2">
      <c r="A28" s="144"/>
      <c r="B28" s="144"/>
      <c r="C28" s="39"/>
      <c r="D28" s="39"/>
      <c r="E28" s="39"/>
      <c r="F28" s="51"/>
      <c r="G28" s="40"/>
      <c r="H28" s="41"/>
      <c r="I28" s="39"/>
      <c r="J28" s="39"/>
      <c r="L28" s="3"/>
    </row>
    <row r="29" spans="1:12" s="2" customFormat="1" ht="15.75" hidden="1" x14ac:dyDescent="0.25">
      <c r="A29" s="127"/>
      <c r="B29" s="127"/>
      <c r="C29" s="127"/>
      <c r="D29" s="149"/>
      <c r="E29" s="150"/>
      <c r="F29" s="29"/>
      <c r="G29" s="36"/>
      <c r="H29" s="27"/>
      <c r="I29" s="30"/>
      <c r="J29" s="31"/>
    </row>
    <row r="30" spans="1:12" s="2" customFormat="1" ht="15.75" hidden="1" x14ac:dyDescent="0.25">
      <c r="A30" s="127"/>
      <c r="B30" s="127"/>
      <c r="C30" s="127"/>
      <c r="D30" s="149"/>
      <c r="E30" s="150"/>
      <c r="F30" s="29"/>
      <c r="G30" s="36"/>
      <c r="H30" s="27"/>
      <c r="I30" s="30"/>
      <c r="J30" s="31"/>
    </row>
    <row r="31" spans="1:12" s="2" customFormat="1" ht="15.75" hidden="1" x14ac:dyDescent="0.25">
      <c r="A31" s="127"/>
      <c r="B31" s="127"/>
      <c r="C31" s="127"/>
      <c r="D31" s="149"/>
      <c r="E31" s="150"/>
      <c r="F31" s="29"/>
      <c r="G31" s="36"/>
      <c r="H31" s="27"/>
      <c r="I31" s="30"/>
      <c r="J31" s="31"/>
    </row>
    <row r="32" spans="1:12" ht="15.75" hidden="1" x14ac:dyDescent="0.25">
      <c r="A32" s="127"/>
      <c r="B32" s="127"/>
      <c r="C32" s="127"/>
      <c r="D32" s="149"/>
      <c r="E32" s="150"/>
      <c r="F32" s="29"/>
      <c r="G32" s="36"/>
      <c r="H32" s="27"/>
      <c r="I32" s="30"/>
      <c r="J32" s="31"/>
      <c r="L32" s="2"/>
    </row>
    <row r="33" spans="1:10" ht="15.75" hidden="1" x14ac:dyDescent="0.25">
      <c r="A33" s="127"/>
      <c r="B33" s="127"/>
      <c r="C33" s="127"/>
      <c r="D33" s="149"/>
      <c r="E33" s="150"/>
      <c r="F33" s="29"/>
      <c r="G33" s="36"/>
      <c r="H33" s="27"/>
      <c r="I33" s="30"/>
      <c r="J33" s="31"/>
    </row>
    <row r="34" spans="1:10" ht="15.75" hidden="1" x14ac:dyDescent="0.25">
      <c r="A34" s="127"/>
      <c r="B34" s="127"/>
      <c r="C34" s="127"/>
      <c r="D34" s="149"/>
      <c r="E34" s="150"/>
      <c r="F34" s="29"/>
      <c r="G34" s="36"/>
      <c r="H34" s="27"/>
      <c r="I34" s="30"/>
      <c r="J34" s="31"/>
    </row>
    <row r="35" spans="1:10" ht="15.75" hidden="1" x14ac:dyDescent="0.25">
      <c r="A35" s="127"/>
      <c r="B35" s="127"/>
      <c r="C35" s="127"/>
      <c r="D35" s="149"/>
      <c r="E35" s="150"/>
      <c r="F35" s="29"/>
      <c r="G35" s="36"/>
      <c r="H35" s="27"/>
      <c r="I35" s="30"/>
      <c r="J35" s="31"/>
    </row>
    <row r="36" spans="1:10" ht="15.75" hidden="1" x14ac:dyDescent="0.25">
      <c r="A36" s="127"/>
      <c r="B36" s="127"/>
      <c r="C36" s="127"/>
      <c r="D36" s="149"/>
      <c r="E36" s="150"/>
      <c r="F36" s="29"/>
      <c r="G36" s="36"/>
      <c r="H36" s="27"/>
      <c r="I36" s="30"/>
      <c r="J36" s="31"/>
    </row>
    <row r="37" spans="1:10" ht="15.75" hidden="1" x14ac:dyDescent="0.25">
      <c r="A37" s="147"/>
      <c r="B37" s="147"/>
      <c r="C37" s="147"/>
      <c r="D37" s="149"/>
      <c r="E37" s="150"/>
      <c r="F37" s="29"/>
      <c r="G37" s="36"/>
      <c r="H37" s="27"/>
      <c r="I37" s="30"/>
      <c r="J37" s="31"/>
    </row>
    <row r="38" spans="1:10" ht="27" hidden="1" customHeight="1" x14ac:dyDescent="0.2">
      <c r="A38" s="19"/>
      <c r="B38" s="148"/>
      <c r="C38" s="148"/>
      <c r="D38" s="148"/>
      <c r="E38" s="148"/>
      <c r="F38" s="148"/>
      <c r="G38" s="34"/>
      <c r="H38" s="145"/>
      <c r="I38" s="145"/>
      <c r="J38" s="35"/>
    </row>
    <row r="39" spans="1:10" ht="27" hidden="1" customHeight="1" x14ac:dyDescent="0.2">
      <c r="A39" s="19"/>
      <c r="B39" s="146"/>
      <c r="C39" s="146"/>
      <c r="D39" s="146"/>
      <c r="E39" s="146"/>
      <c r="F39" s="146"/>
      <c r="G39" s="146"/>
      <c r="H39" s="146"/>
      <c r="I39" s="146"/>
      <c r="J39" s="146"/>
    </row>
    <row r="45" spans="1:10" ht="14.25" x14ac:dyDescent="0.2">
      <c r="B45" s="65" t="s">
        <v>45</v>
      </c>
    </row>
    <row r="46" spans="1:10" ht="15" x14ac:dyDescent="0.2">
      <c r="B46" s="65" t="s">
        <v>44</v>
      </c>
    </row>
    <row r="49" spans="2:2" ht="15.75" x14ac:dyDescent="0.25">
      <c r="B49" s="121" t="s">
        <v>78</v>
      </c>
    </row>
  </sheetData>
  <mergeCells count="36">
    <mergeCell ref="H38:I38"/>
    <mergeCell ref="B39:J39"/>
    <mergeCell ref="A35:C35"/>
    <mergeCell ref="A36:C36"/>
    <mergeCell ref="A37:C37"/>
    <mergeCell ref="B38:F38"/>
    <mergeCell ref="B27:F27"/>
    <mergeCell ref="A28:B28"/>
    <mergeCell ref="A29:C29"/>
    <mergeCell ref="D29:D37"/>
    <mergeCell ref="E29:E37"/>
    <mergeCell ref="A30:C30"/>
    <mergeCell ref="A31:C31"/>
    <mergeCell ref="A32:C32"/>
    <mergeCell ref="A33:C33"/>
    <mergeCell ref="A34:C34"/>
    <mergeCell ref="B16:J16"/>
    <mergeCell ref="B17:C17"/>
    <mergeCell ref="B18:C18"/>
    <mergeCell ref="D18:D24"/>
    <mergeCell ref="E18:E24"/>
    <mergeCell ref="B19:C19"/>
    <mergeCell ref="B20:C20"/>
    <mergeCell ref="B21:C21"/>
    <mergeCell ref="B22:C22"/>
    <mergeCell ref="B23:C23"/>
    <mergeCell ref="B9:C9"/>
    <mergeCell ref="B10:C10"/>
    <mergeCell ref="B11:C11"/>
    <mergeCell ref="B12:F12"/>
    <mergeCell ref="C2:D2"/>
    <mergeCell ref="C3:D3"/>
    <mergeCell ref="C4:D4"/>
    <mergeCell ref="C5:D5"/>
    <mergeCell ref="B7:J7"/>
    <mergeCell ref="B8:C8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Cota Ouro</vt:lpstr>
      <vt:lpstr>Cota Prata</vt:lpstr>
      <vt:lpstr>Cota Bronze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2025-12-16T19:36:56Z</dcterms:modified>
  <cp:category/>
  <cp:contentStatus/>
</cp:coreProperties>
</file>